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<sst xmlns="http://schemas.openxmlformats.org/spreadsheetml/2006/main" count="34" uniqueCount="33">
  <si>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PROVINCIA DI PERUGIA: ASSENZE DEI DIPENDENTI</t>
  </si>
  <si>
    <t xml:space="preserve"> obbligo di pubblicazione ex art. 16, co. 3, D.Lgs. n. 33/2013</t>
  </si>
  <si>
    <t>Dati relativi al I trimestre 2019</t>
  </si>
  <si>
    <t>Mese di MARZO 2019</t>
  </si>
  <si>
    <t>UNITA’ ORGANIZZATIVA</t>
  </si>
  <si>
    <t>NUMERO DIPENDENTI IN SERVIZIO (*)</t>
  </si>
  <si>
    <t>GG. LAVORATIVI</t>
  </si>
  <si>
    <t>GG. ASSENZA (°)</t>
  </si>
  <si>
    <t>GG. ASSENZA/GG. LAVORATIVI in %</t>
  </si>
  <si>
    <t>GG. PRESENZA</t>
  </si>
  <si>
    <t>GG. PRESENZA/GG. LAVORATIVI in %</t>
  </si>
  <si>
    <t xml:space="preserve">DIREZIONE GENERALE </t>
  </si>
  <si>
    <t xml:space="preserve">SEGRETERIA GENERALE - SERVIZIO AFFARI GENERALI </t>
  </si>
  <si>
    <t xml:space="preserve">SERVIZIO POLIZIA PROVINCIALE </t>
  </si>
  <si>
    <t xml:space="preserve">SERVIZIO FINANZIARIO </t>
  </si>
  <si>
    <t>AREA EDILIZIA AMBIENTE E TERRITORIO</t>
  </si>
  <si>
    <t>Direttore e personale di staff all'Area</t>
  </si>
  <si>
    <t>SERVIZIO PATRIMONIO</t>
  </si>
  <si>
    <t xml:space="preserve">SERVIZIO EDILIZIA SCOLASTICA E PROGETTAZIONE EDILIZIA </t>
  </si>
  <si>
    <t>SERVIZIO AMBIENTE E TERRITORIO</t>
  </si>
  <si>
    <t>AREA VIABILITA' E TRASPORTI</t>
  </si>
  <si>
    <t xml:space="preserve">SERVIZIO PROGETTAZIONE VIARIA, ESPROPRI E SIS </t>
  </si>
  <si>
    <t xml:space="preserve">SERVIZIO GESTIONE DEMANIO E TRASPORTI </t>
  </si>
  <si>
    <t xml:space="preserve">SERVIZIO GESTIONE VIABILITA' </t>
  </si>
  <si>
    <t>SETTORE AMMINISTRATIVO AREA VASTA</t>
  </si>
  <si>
    <t>Direttore e personale di staff al Settore</t>
  </si>
  <si>
    <t xml:space="preserve">SERVIZIO STAZIONE APPALTANTE </t>
  </si>
  <si>
    <t xml:space="preserve">SERVIZIO SVILUPPO RISORSE UMANE </t>
  </si>
  <si>
    <t xml:space="preserve">SERVIZIO SISTEMA INFORMATIVO E INNOVAZIONE </t>
  </si>
  <si>
    <t>TOTALE</t>
  </si>
  <si>
    <t>(*) compreso il personale a tempo determinato</t>
  </si>
  <si>
    <t>(°) sono comprese tutte le tipologie di assenza a giorni: ferie, malattie, ricoveri, infortuni, L. 104/92, congedi parentali,</t>
  </si>
  <si>
    <t xml:space="preserve">    malattia figli, permessi e aspettative sindacali e per funzioni pubbliche ed altri permessi retribuiti e non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</si>
</sst>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"/>
  </numFmts>
  <fonts count="10">
    <font>
      <sz val="10"/>
      <name val="Arial"/>
      <family val="2"/>
    </font>
    <font>
      <sz val="10"/>
      <name val="Lucida Sans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vertical="center"/>
    </xf>
    <xf numFmtId="164" fontId="3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4" fillId="4" borderId="3" xfId="0" applyFont="1" applyFill="1" applyBorder="1" applyAlignment="1" applyProtection="1">
      <alignment horizontal="justify"/>
      <protection locked="0"/>
    </xf>
    <xf numFmtId="166" fontId="5" fillId="4" borderId="3" xfId="0" applyNumberFormat="1" applyFont="1" applyFill="1" applyBorder="1" applyAlignment="1" applyProtection="1">
      <alignment horizontal="center"/>
      <protection locked="0"/>
    </xf>
    <xf numFmtId="166" fontId="6" fillId="4" borderId="3" xfId="0" applyNumberFormat="1" applyFont="1" applyFill="1" applyBorder="1" applyAlignment="1" applyProtection="1">
      <alignment horizontal="center"/>
      <protection locked="0"/>
    </xf>
    <xf numFmtId="165" fontId="7" fillId="4" borderId="3" xfId="0" applyNumberFormat="1" applyFont="1" applyFill="1" applyBorder="1" applyAlignment="1">
      <alignment horizontal="center"/>
    </xf>
    <xf numFmtId="166" fontId="6" fillId="4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8" fillId="0" borderId="3" xfId="0" applyFont="1" applyFill="1" applyBorder="1" applyAlignment="1" applyProtection="1">
      <alignment horizontal="justify"/>
      <protection locked="0"/>
    </xf>
    <xf numFmtId="166" fontId="5" fillId="0" borderId="3" xfId="0" applyNumberFormat="1" applyFont="1" applyFill="1" applyBorder="1" applyAlignment="1" applyProtection="1">
      <alignment horizontal="center"/>
      <protection locked="0"/>
    </xf>
    <xf numFmtId="165" fontId="7" fillId="0" borderId="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4" fontId="4" fillId="0" borderId="3" xfId="0" applyFont="1" applyFill="1" applyBorder="1" applyAlignment="1" applyProtection="1">
      <alignment horizontal="justify"/>
      <protection locked="0"/>
    </xf>
    <xf numFmtId="166" fontId="6" fillId="0" borderId="3" xfId="0" applyNumberFormat="1" applyFont="1" applyFill="1" applyBorder="1" applyAlignment="1" applyProtection="1">
      <alignment horizontal="center"/>
      <protection locked="0"/>
    </xf>
    <xf numFmtId="166" fontId="6" fillId="0" borderId="3" xfId="0" applyNumberFormat="1" applyFont="1" applyFill="1" applyBorder="1" applyAlignment="1">
      <alignment horizontal="center"/>
    </xf>
    <xf numFmtId="164" fontId="8" fillId="4" borderId="3" xfId="0" applyFont="1" applyFill="1" applyBorder="1" applyAlignment="1" applyProtection="1">
      <alignment horizontal="fill"/>
      <protection locked="0"/>
    </xf>
    <xf numFmtId="164" fontId="4" fillId="4" borderId="3" xfId="0" applyFont="1" applyFill="1" applyBorder="1" applyAlignment="1" applyProtection="1">
      <alignment horizontal="fill"/>
      <protection locked="0"/>
    </xf>
    <xf numFmtId="164" fontId="3" fillId="4" borderId="3" xfId="0" applyFont="1" applyFill="1" applyBorder="1" applyAlignment="1">
      <alignment horizontal="justify"/>
    </xf>
    <xf numFmtId="166" fontId="3" fillId="4" borderId="3" xfId="0" applyNumberFormat="1" applyFont="1" applyFill="1" applyBorder="1" applyAlignment="1">
      <alignment horizontal="center"/>
    </xf>
    <xf numFmtId="164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ore tabella pivo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24" sqref="A24"/>
    </sheetView>
  </sheetViews>
  <sheetFormatPr defaultColWidth="8.00390625" defaultRowHeight="12.75"/>
  <cols>
    <col min="1" max="1" width="44.57421875" style="0" customWidth="1"/>
    <col min="2" max="2" width="15.57421875" style="0" customWidth="1"/>
    <col min="3" max="3" width="16.00390625" style="0" customWidth="1"/>
    <col min="4" max="4" width="12.00390625" style="0" customWidth="1"/>
    <col min="5" max="5" width="16.7109375" style="1" customWidth="1"/>
    <col min="6" max="6" width="14.00390625" style="0" customWidth="1"/>
    <col min="7" max="7" width="18.00390625" style="1" customWidth="1"/>
    <col min="8" max="16384" width="9.00390625" style="0" customWidth="1"/>
  </cols>
  <sheetData>
    <row r="1" spans="1:7" ht="19.5" customHeight="1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1</v>
      </c>
      <c r="B2" s="3"/>
      <c r="C2" s="3"/>
      <c r="D2" s="3"/>
      <c r="E2" s="3"/>
      <c r="F2" s="3"/>
      <c r="G2" s="3"/>
    </row>
    <row r="3" spans="1:7" ht="19.5" customHeight="1">
      <c r="A3" s="4" t="s">
        <v>2</v>
      </c>
      <c r="B3" s="4"/>
      <c r="C3" s="4"/>
      <c r="D3" s="4"/>
      <c r="E3" s="4"/>
      <c r="F3" s="4"/>
      <c r="G3" s="4"/>
    </row>
    <row r="4" spans="1:7" ht="19.5" customHeight="1">
      <c r="A4" s="4" t="s">
        <v>3</v>
      </c>
      <c r="B4" s="4"/>
      <c r="C4" s="4"/>
      <c r="D4" s="4"/>
      <c r="E4" s="4"/>
      <c r="F4" s="4"/>
      <c r="G4" s="4"/>
    </row>
    <row r="5" spans="1:7" ht="54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6" t="s">
        <v>9</v>
      </c>
      <c r="G5" s="7" t="s">
        <v>10</v>
      </c>
    </row>
    <row r="6" spans="1:13" ht="15.75">
      <c r="A6" s="8" t="s">
        <v>11</v>
      </c>
      <c r="B6" s="9">
        <v>4</v>
      </c>
      <c r="C6" s="10">
        <v>84</v>
      </c>
      <c r="D6" s="10">
        <v>2</v>
      </c>
      <c r="E6" s="11">
        <f aca="true" t="shared" si="0" ref="E6:E25">IF(C6="","",D6/C6)</f>
        <v>0.023809523809523808</v>
      </c>
      <c r="F6" s="12">
        <v>82</v>
      </c>
      <c r="G6" s="13">
        <f aca="true" t="shared" si="1" ref="G6:G25">IF(C6="","",F6/C6)</f>
        <v>0.9761904761904762</v>
      </c>
      <c r="I6" s="14"/>
      <c r="J6" s="15"/>
      <c r="K6" s="16"/>
      <c r="L6" s="14"/>
      <c r="M6" s="16"/>
    </row>
    <row r="7" spans="1:13" ht="25.5">
      <c r="A7" s="8" t="s">
        <v>12</v>
      </c>
      <c r="B7" s="9">
        <v>53</v>
      </c>
      <c r="C7" s="10">
        <v>1091</v>
      </c>
      <c r="D7" s="10">
        <v>255</v>
      </c>
      <c r="E7" s="11">
        <f t="shared" si="0"/>
        <v>0.23373052245646195</v>
      </c>
      <c r="F7" s="12">
        <v>836</v>
      </c>
      <c r="G7" s="13">
        <f t="shared" si="1"/>
        <v>0.766269477543538</v>
      </c>
      <c r="I7" s="14"/>
      <c r="J7" s="15"/>
      <c r="K7" s="16"/>
      <c r="L7" s="14"/>
      <c r="M7" s="16"/>
    </row>
    <row r="8" spans="1:13" ht="15.75">
      <c r="A8" s="8" t="s">
        <v>13</v>
      </c>
      <c r="B8" s="9">
        <v>30</v>
      </c>
      <c r="C8" s="10">
        <v>748</v>
      </c>
      <c r="D8" s="10">
        <v>152</v>
      </c>
      <c r="E8" s="11">
        <f t="shared" si="0"/>
        <v>0.20320855614973263</v>
      </c>
      <c r="F8" s="12">
        <v>596</v>
      </c>
      <c r="G8" s="13">
        <f t="shared" si="1"/>
        <v>0.7967914438502673</v>
      </c>
      <c r="I8" s="14"/>
      <c r="J8" s="15"/>
      <c r="K8" s="16"/>
      <c r="L8" s="14"/>
      <c r="M8" s="16"/>
    </row>
    <row r="9" spans="1:13" ht="15.75">
      <c r="A9" s="8" t="s">
        <v>14</v>
      </c>
      <c r="B9" s="9">
        <v>27</v>
      </c>
      <c r="C9" s="10">
        <v>567</v>
      </c>
      <c r="D9" s="10">
        <v>86</v>
      </c>
      <c r="E9" s="11">
        <f t="shared" si="0"/>
        <v>0.15167548500881833</v>
      </c>
      <c r="F9" s="12">
        <v>481</v>
      </c>
      <c r="G9" s="13">
        <f t="shared" si="1"/>
        <v>0.8483245149911817</v>
      </c>
      <c r="I9" s="14"/>
      <c r="J9" s="15"/>
      <c r="K9" s="16"/>
      <c r="L9" s="14"/>
      <c r="M9" s="16"/>
    </row>
    <row r="10" spans="1:13" ht="15.75">
      <c r="A10" s="17" t="s">
        <v>15</v>
      </c>
      <c r="B10" s="18">
        <f>+B11+B12+B13+B14</f>
        <v>81</v>
      </c>
      <c r="C10" s="18">
        <f>+C11+C12+C13+C14</f>
        <v>1688</v>
      </c>
      <c r="D10" s="18">
        <f>+D11+D12+D13+D14</f>
        <v>368</v>
      </c>
      <c r="E10" s="19">
        <f t="shared" si="0"/>
        <v>0.21800947867298578</v>
      </c>
      <c r="F10" s="18">
        <f>+F11+F12+F13+F14</f>
        <v>1320</v>
      </c>
      <c r="G10" s="20">
        <f t="shared" si="1"/>
        <v>0.7819905213270142</v>
      </c>
      <c r="I10" s="14"/>
      <c r="J10" s="15"/>
      <c r="K10" s="16"/>
      <c r="L10" s="14"/>
      <c r="M10" s="16"/>
    </row>
    <row r="11" spans="1:13" ht="15.75">
      <c r="A11" s="21" t="s">
        <v>16</v>
      </c>
      <c r="B11" s="18">
        <v>9</v>
      </c>
      <c r="C11" s="22">
        <v>189</v>
      </c>
      <c r="D11" s="22">
        <v>47</v>
      </c>
      <c r="E11" s="19">
        <f t="shared" si="0"/>
        <v>0.24867724867724866</v>
      </c>
      <c r="F11" s="23">
        <v>142</v>
      </c>
      <c r="G11" s="20">
        <f t="shared" si="1"/>
        <v>0.7513227513227513</v>
      </c>
      <c r="I11" s="14"/>
      <c r="J11" s="15"/>
      <c r="K11" s="16"/>
      <c r="L11" s="14"/>
      <c r="M11" s="16"/>
    </row>
    <row r="12" spans="1:13" ht="15.75">
      <c r="A12" s="21" t="s">
        <v>17</v>
      </c>
      <c r="B12" s="18">
        <v>20</v>
      </c>
      <c r="C12" s="22">
        <v>393</v>
      </c>
      <c r="D12" s="22">
        <v>83</v>
      </c>
      <c r="E12" s="19">
        <f t="shared" si="0"/>
        <v>0.21119592875318066</v>
      </c>
      <c r="F12" s="23">
        <v>310</v>
      </c>
      <c r="G12" s="20">
        <f t="shared" si="1"/>
        <v>0.7888040712468194</v>
      </c>
      <c r="I12" s="14"/>
      <c r="J12" s="15"/>
      <c r="K12" s="16"/>
      <c r="L12" s="14"/>
      <c r="M12" s="16"/>
    </row>
    <row r="13" spans="1:13" ht="25.5">
      <c r="A13" s="21" t="s">
        <v>18</v>
      </c>
      <c r="B13" s="18">
        <v>28</v>
      </c>
      <c r="C13" s="22">
        <v>623</v>
      </c>
      <c r="D13" s="22">
        <v>126</v>
      </c>
      <c r="E13" s="19">
        <f t="shared" si="0"/>
        <v>0.20224719101123595</v>
      </c>
      <c r="F13" s="23">
        <v>497</v>
      </c>
      <c r="G13" s="20">
        <f t="shared" si="1"/>
        <v>0.797752808988764</v>
      </c>
      <c r="I13" s="14"/>
      <c r="J13" s="15"/>
      <c r="K13" s="16"/>
      <c r="L13" s="14"/>
      <c r="M13" s="16"/>
    </row>
    <row r="14" spans="1:13" ht="15.75">
      <c r="A14" s="21" t="s">
        <v>19</v>
      </c>
      <c r="B14" s="18">
        <v>24</v>
      </c>
      <c r="C14" s="22">
        <v>483</v>
      </c>
      <c r="D14" s="22">
        <v>112</v>
      </c>
      <c r="E14" s="19">
        <f t="shared" si="0"/>
        <v>0.2318840579710145</v>
      </c>
      <c r="F14" s="23">
        <v>371</v>
      </c>
      <c r="G14" s="20">
        <f t="shared" si="1"/>
        <v>0.7681159420289855</v>
      </c>
      <c r="I14" s="14"/>
      <c r="J14" s="15"/>
      <c r="K14" s="16"/>
      <c r="L14" s="14"/>
      <c r="M14" s="16"/>
    </row>
    <row r="15" spans="1:13" ht="15.75">
      <c r="A15" s="24" t="s">
        <v>20</v>
      </c>
      <c r="B15" s="9">
        <f>+B16+B17+B18+B19</f>
        <v>202</v>
      </c>
      <c r="C15" s="9">
        <f>+C16+C17+C18+C19</f>
        <v>4801</v>
      </c>
      <c r="D15" s="9">
        <f>+D16+D17+D18+D19</f>
        <v>921</v>
      </c>
      <c r="E15" s="11">
        <f t="shared" si="0"/>
        <v>0.19183503436784002</v>
      </c>
      <c r="F15" s="9">
        <f>+F16+F17+F18+F19</f>
        <v>3880</v>
      </c>
      <c r="G15" s="13">
        <f t="shared" si="1"/>
        <v>0.80816496563216</v>
      </c>
      <c r="I15" s="14"/>
      <c r="J15" s="15"/>
      <c r="K15" s="16"/>
      <c r="L15" s="14"/>
      <c r="M15" s="16"/>
    </row>
    <row r="16" spans="1:13" ht="15.75">
      <c r="A16" s="25" t="s">
        <v>16</v>
      </c>
      <c r="B16" s="9">
        <v>14</v>
      </c>
      <c r="C16" s="10">
        <v>294</v>
      </c>
      <c r="D16" s="10">
        <v>37</v>
      </c>
      <c r="E16" s="11">
        <f t="shared" si="0"/>
        <v>0.12585034013605442</v>
      </c>
      <c r="F16" s="12">
        <v>257</v>
      </c>
      <c r="G16" s="13">
        <f t="shared" si="1"/>
        <v>0.8741496598639455</v>
      </c>
      <c r="I16" s="14"/>
      <c r="J16" s="15"/>
      <c r="K16" s="16"/>
      <c r="L16" s="14"/>
      <c r="M16" s="16"/>
    </row>
    <row r="17" spans="1:13" ht="15.75">
      <c r="A17" s="25" t="s">
        <v>21</v>
      </c>
      <c r="B17" s="9">
        <v>21</v>
      </c>
      <c r="C17" s="10">
        <v>441</v>
      </c>
      <c r="D17" s="10">
        <v>71</v>
      </c>
      <c r="E17" s="11">
        <f t="shared" si="0"/>
        <v>0.16099773242630386</v>
      </c>
      <c r="F17" s="12">
        <v>370</v>
      </c>
      <c r="G17" s="13">
        <f t="shared" si="1"/>
        <v>0.8390022675736961</v>
      </c>
      <c r="I17" s="14"/>
      <c r="J17" s="15"/>
      <c r="K17" s="16"/>
      <c r="L17" s="14"/>
      <c r="M17" s="16"/>
    </row>
    <row r="18" spans="1:13" ht="15.75">
      <c r="A18" s="8" t="s">
        <v>22</v>
      </c>
      <c r="B18" s="9">
        <v>38</v>
      </c>
      <c r="C18" s="10">
        <v>842</v>
      </c>
      <c r="D18" s="10">
        <v>154</v>
      </c>
      <c r="E18" s="11">
        <f t="shared" si="0"/>
        <v>0.1828978622327791</v>
      </c>
      <c r="F18" s="12">
        <v>688</v>
      </c>
      <c r="G18" s="13">
        <f t="shared" si="1"/>
        <v>0.8171021377672208</v>
      </c>
      <c r="I18" s="14"/>
      <c r="J18" s="15"/>
      <c r="K18" s="16"/>
      <c r="L18" s="14"/>
      <c r="M18" s="16"/>
    </row>
    <row r="19" spans="1:13" ht="15.75">
      <c r="A19" s="8" t="s">
        <v>23</v>
      </c>
      <c r="B19" s="9">
        <v>129</v>
      </c>
      <c r="C19" s="10">
        <v>3224</v>
      </c>
      <c r="D19" s="10">
        <v>659</v>
      </c>
      <c r="E19" s="11">
        <f t="shared" si="0"/>
        <v>0.2044044665012407</v>
      </c>
      <c r="F19" s="12">
        <v>2565</v>
      </c>
      <c r="G19" s="13">
        <f t="shared" si="1"/>
        <v>0.7955955334987593</v>
      </c>
      <c r="I19" s="14"/>
      <c r="J19" s="15"/>
      <c r="K19" s="16"/>
      <c r="L19" s="14"/>
      <c r="M19" s="16"/>
    </row>
    <row r="20" spans="1:13" ht="15.75">
      <c r="A20" s="17" t="s">
        <v>24</v>
      </c>
      <c r="B20" s="18">
        <f>+B21+B22+B23+B24</f>
        <v>98</v>
      </c>
      <c r="C20" s="18">
        <f>+C21+C22+C23+C24</f>
        <v>2014</v>
      </c>
      <c r="D20" s="18">
        <f>+D21+D22+D23+D24</f>
        <v>388</v>
      </c>
      <c r="E20" s="19">
        <f t="shared" si="0"/>
        <v>0.1926514399205561</v>
      </c>
      <c r="F20" s="18">
        <f>+F21+F22+F23+F24</f>
        <v>1626</v>
      </c>
      <c r="G20" s="20">
        <f t="shared" si="1"/>
        <v>0.8073485600794439</v>
      </c>
      <c r="I20" s="14"/>
      <c r="J20" s="15"/>
      <c r="K20" s="16"/>
      <c r="L20" s="14"/>
      <c r="M20" s="16"/>
    </row>
    <row r="21" spans="1:13" ht="15.75">
      <c r="A21" s="21" t="s">
        <v>25</v>
      </c>
      <c r="B21" s="18">
        <v>37</v>
      </c>
      <c r="C21" s="22">
        <v>746</v>
      </c>
      <c r="D21" s="22">
        <v>158</v>
      </c>
      <c r="E21" s="19">
        <f t="shared" si="0"/>
        <v>0.21179624664879357</v>
      </c>
      <c r="F21" s="23">
        <v>588</v>
      </c>
      <c r="G21" s="20">
        <f t="shared" si="1"/>
        <v>0.7882037533512064</v>
      </c>
      <c r="I21" s="14"/>
      <c r="J21" s="15"/>
      <c r="K21" s="16"/>
      <c r="L21" s="14"/>
      <c r="M21" s="16"/>
    </row>
    <row r="22" spans="1:13" ht="15.75">
      <c r="A22" s="21" t="s">
        <v>26</v>
      </c>
      <c r="B22" s="18">
        <v>17</v>
      </c>
      <c r="C22" s="22">
        <v>344</v>
      </c>
      <c r="D22" s="22">
        <v>38</v>
      </c>
      <c r="E22" s="19">
        <f t="shared" si="0"/>
        <v>0.11046511627906977</v>
      </c>
      <c r="F22" s="23">
        <v>306</v>
      </c>
      <c r="G22" s="20">
        <f t="shared" si="1"/>
        <v>0.8895348837209303</v>
      </c>
      <c r="I22" s="14"/>
      <c r="J22" s="15"/>
      <c r="K22" s="16"/>
      <c r="L22" s="14"/>
      <c r="M22" s="16"/>
    </row>
    <row r="23" spans="1:13" ht="15.75">
      <c r="A23" s="21" t="s">
        <v>27</v>
      </c>
      <c r="B23" s="18">
        <v>23</v>
      </c>
      <c r="C23" s="22">
        <v>483</v>
      </c>
      <c r="D23" s="22">
        <v>103</v>
      </c>
      <c r="E23" s="19">
        <f t="shared" si="0"/>
        <v>0.21325051759834368</v>
      </c>
      <c r="F23" s="23">
        <v>380</v>
      </c>
      <c r="G23" s="20">
        <f t="shared" si="1"/>
        <v>0.7867494824016563</v>
      </c>
      <c r="I23" s="14"/>
      <c r="J23" s="15"/>
      <c r="K23" s="16"/>
      <c r="L23" s="14"/>
      <c r="M23" s="16"/>
    </row>
    <row r="24" spans="1:13" ht="15.75">
      <c r="A24" s="21" t="s">
        <v>28</v>
      </c>
      <c r="B24" s="18">
        <v>21</v>
      </c>
      <c r="C24" s="22">
        <v>441</v>
      </c>
      <c r="D24" s="22">
        <v>89</v>
      </c>
      <c r="E24" s="19">
        <f t="shared" si="0"/>
        <v>0.2018140589569161</v>
      </c>
      <c r="F24" s="23">
        <v>352</v>
      </c>
      <c r="G24" s="20">
        <f t="shared" si="1"/>
        <v>0.7981859410430839</v>
      </c>
      <c r="I24" s="14"/>
      <c r="J24" s="15"/>
      <c r="K24" s="16"/>
      <c r="L24" s="14"/>
      <c r="M24" s="16"/>
    </row>
    <row r="25" spans="1:7" s="28" customFormat="1" ht="15.75">
      <c r="A25" s="26" t="s">
        <v>29</v>
      </c>
      <c r="B25" s="27">
        <f>+B6+B7+B8+B9+B10+B15+B20</f>
        <v>495</v>
      </c>
      <c r="C25" s="27">
        <f>+C6+C7+C8+C9+C10+C15+C20</f>
        <v>10993</v>
      </c>
      <c r="D25" s="27">
        <f>+D6+D7+D8+D9+D10+D15+D20</f>
        <v>2172</v>
      </c>
      <c r="E25" s="11">
        <f t="shared" si="0"/>
        <v>0.1975802783589557</v>
      </c>
      <c r="F25" s="27">
        <f>+F6+F7+F8+F9+F10+F15+F20</f>
        <v>8821</v>
      </c>
      <c r="G25" s="13">
        <f t="shared" si="1"/>
        <v>0.8024197216410442</v>
      </c>
    </row>
    <row r="26" ht="14.25">
      <c r="A26" t="s">
        <v>30</v>
      </c>
    </row>
    <row r="27" ht="14.25">
      <c r="A27" t="s">
        <v>31</v>
      </c>
    </row>
    <row r="28" ht="14.25">
      <c r="A28" t="s">
        <v>32</v>
      </c>
    </row>
  </sheetData>
  <sheetProtection selectLockedCells="1" selectUnlockedCells="1"/>
  <mergeCells count="4">
    <mergeCell ref="A1:G1"/>
    <mergeCell ref="A2:G2"/>
    <mergeCell ref="A3:G3"/>
    <mergeCell ref="A4:G4"/>
  </mergeCells>
  <printOptions/>
  <pageMargins left="0.43333333333333335" right="0.2361111111111111" top="0.5902777777777778" bottom="0.47222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2019-03-25T10:37:10Z</cp:lastPrinted>
  <dcterms:created xsi:type="dcterms:W3CDTF">2019-02-22T08:22:58Z</dcterms:created>
  <dcterms:modified xsi:type="dcterms:W3CDTF">2019-04-18T11:49:54Z</dcterms:modified>
  <cp:category/>
  <cp:version/>
  <cp:contentType/>
  <cp:contentStatus/>
  <cp:revision>16</cp:revision>
</cp:coreProperties>
</file>