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5"/>
  </bookViews>
  <sheets>
    <sheet name="Copertina" sheetId="1" r:id="rId1"/>
    <sheet name="1" sheetId="2" r:id="rId2"/>
    <sheet name="2" sheetId="3" r:id="rId3"/>
    <sheet name="3" sheetId="4" r:id="rId4"/>
    <sheet name="4" sheetId="5" r:id="rId5"/>
    <sheet name="5" sheetId="6" r:id="rId6"/>
  </sheets>
  <definedNames>
    <definedName name="_xlnm.Print_Area" localSheetId="1">'1'!$A$1:$G$79</definedName>
    <definedName name="_xlnm.Print_Area" localSheetId="2">'2'!$A$1:$F$40</definedName>
    <definedName name="_xlnm.Print_Area" localSheetId="3">'3'!$A$1:$G$69</definedName>
    <definedName name="_xlnm.Print_Area" localSheetId="5">'5'!$A$1:$D$53</definedName>
  </definedNames>
  <calcPr calcMode="manual" fullCalcOnLoad="1"/>
</workbook>
</file>

<file path=xl/sharedStrings.xml><?xml version="1.0" encoding="utf-8"?>
<sst xmlns="http://schemas.openxmlformats.org/spreadsheetml/2006/main" count="88" uniqueCount="74">
  <si>
    <t>Rendiconto di gestione in sintesi</t>
  </si>
  <si>
    <t>Il bilancio di un ente pubblico contiene una enorme quantità di informazioni di non facile lettura nella loro complessità espositiva; le rappresentazioni che seguono forniscono una lettura semplificata</t>
  </si>
  <si>
    <t xml:space="preserve">L'equilibrio finanziario di parte corrente è pari a </t>
  </si>
  <si>
    <t>ACCERTAMENTI</t>
  </si>
  <si>
    <t>IMPEGNI</t>
  </si>
  <si>
    <t>Entrate tributarie</t>
  </si>
  <si>
    <t>Spese correnti</t>
  </si>
  <si>
    <t>Trasferimenti statali</t>
  </si>
  <si>
    <t>Trasferimenti regionali e di altri enti del settore pubblico</t>
  </si>
  <si>
    <t>Rimborso prestiti</t>
  </si>
  <si>
    <t>Entrate extratributarie</t>
  </si>
  <si>
    <t>Saldo</t>
  </si>
  <si>
    <t>Equilibrio di parte corrente</t>
  </si>
  <si>
    <t>Alienazioni patrimoniali</t>
  </si>
  <si>
    <t>Investimenti</t>
  </si>
  <si>
    <t>Trasf. di capitale Stato</t>
  </si>
  <si>
    <t>Trasf. di capitale Regione</t>
  </si>
  <si>
    <t>Riscossione di crediti</t>
  </si>
  <si>
    <t>Concessione di crediti</t>
  </si>
  <si>
    <t>Altre entrate</t>
  </si>
  <si>
    <t>Assunzione di prestiti</t>
  </si>
  <si>
    <t>Entrate per c/terzi</t>
  </si>
  <si>
    <t>Spese per c/terzi</t>
  </si>
  <si>
    <t>Totale</t>
  </si>
  <si>
    <t>ENTRATE CORRENTI</t>
  </si>
  <si>
    <t>Tipologia</t>
  </si>
  <si>
    <t>%</t>
  </si>
  <si>
    <t>Differenza</t>
  </si>
  <si>
    <t>Tributarie</t>
  </si>
  <si>
    <t>Trasferim. regionali e altri enti settore pubblico</t>
  </si>
  <si>
    <t xml:space="preserve"> COMPOSIZIONE DELLA SPESA CORRENTE </t>
  </si>
  <si>
    <t>Questa tabella ci fornisce informazioni su come sono state spese le risorse della Provincia:</t>
  </si>
  <si>
    <t>Personale</t>
  </si>
  <si>
    <t>Acquisto di beni</t>
  </si>
  <si>
    <t>Prestazioni di servizi</t>
  </si>
  <si>
    <t>Utilizzo di beni di terzi</t>
  </si>
  <si>
    <t>Trasferimenti</t>
  </si>
  <si>
    <t>Interessi passivi e oneri finanziari</t>
  </si>
  <si>
    <t>Imposte e tasse</t>
  </si>
  <si>
    <t>Oneri straordinari</t>
  </si>
  <si>
    <t>Ammortamenti di esercizio</t>
  </si>
  <si>
    <t>Fondo svalutazione crediti</t>
  </si>
  <si>
    <t>Fondo di riserva</t>
  </si>
  <si>
    <t>COMPOSIZIONE SPESA PER INVESTIMENTI</t>
  </si>
  <si>
    <t>Interventi nel settore della viabilità (strade provinciali e regionali)</t>
  </si>
  <si>
    <t>Interventi nel settore dell'ambiente e territorio</t>
  </si>
  <si>
    <t>Interventi di investimenti in altri settori di competenza provinciale</t>
  </si>
  <si>
    <t xml:space="preserve">LE FONTI DI FINANZIAMENTO DEGLI INVESTIMENTI                                                                                                                                                 </t>
  </si>
  <si>
    <t>La tabella illustra le differenti tipologie di risorse utilizzate per finanziare gli investimenti in generale dell'Ente:</t>
  </si>
  <si>
    <t>Mutui o altre forme di indebitamento</t>
  </si>
  <si>
    <t>Contributi di enti del settore pubblico</t>
  </si>
  <si>
    <t>Alienazioni patrimoniali realizzate</t>
  </si>
  <si>
    <t>Avanzo di amministrazione</t>
  </si>
  <si>
    <t>Entrate acquisite mediante apporti di capitali privati</t>
  </si>
  <si>
    <t>Entrate correnti di bilancio diverse dai contributi</t>
  </si>
  <si>
    <t>Altre forme di finanziamento diverse dalle precedenti</t>
  </si>
  <si>
    <t xml:space="preserve">Totale </t>
  </si>
  <si>
    <t>Anticipazioni di cassa</t>
  </si>
  <si>
    <t>Entrate correnti destinate ad investimenti</t>
  </si>
  <si>
    <t xml:space="preserve">L'equilibrio finanziario di parte c/capitale è pari a </t>
  </si>
  <si>
    <t>Equilibrio di parte c/capitale</t>
  </si>
  <si>
    <t>Totale accertamenti</t>
  </si>
  <si>
    <t>Totale impegni</t>
  </si>
  <si>
    <t>Saldo generale gestione competenza corrente e c/capitale</t>
  </si>
  <si>
    <t xml:space="preserve">Il Rendiconto della gestione 2015 in sintesi </t>
  </si>
  <si>
    <t>Avanzo di amministrazione 2014 impegnato per spesa corrente</t>
  </si>
  <si>
    <t>Avanzo di amministrazione 2014 impegnato per spesa c/capitale</t>
  </si>
  <si>
    <t>FPV di entrata di parte corrente iniziale</t>
  </si>
  <si>
    <t>FPV di entrata di parte corrente finale</t>
  </si>
  <si>
    <t>FPV di entrata di parte capitale iniziale</t>
  </si>
  <si>
    <t>FPV di entrata di parte capitale finale</t>
  </si>
  <si>
    <t>Interventi nel settore dell'ediliza scolastica e patrimoniale</t>
  </si>
  <si>
    <t>Fondo Pluriennale Vincolato</t>
  </si>
  <si>
    <t>Anno 2015</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</si>
</sst>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_-;_-@_-"/>
    <numFmt numFmtId="165" formatCode="_-* #,##0.00_-;\-* #,##0.00_-;_-* \-_-;_-@_-"/>
    <numFmt numFmtId="166" formatCode="_-* #,##0.00_-;\-* #,##0.00_-;_-* \-??_-;_-@_-"/>
    <numFmt numFmtId="167" formatCode="0.0%"/>
  </numFmts>
  <fonts count="24">
    <font>
      <sz val="10"/>
      <name val="Arial"/>
      <family val="2"/>
    </font>
    <font>
      <b/>
      <i/>
      <sz val="36"/>
      <name val="Arial"/>
      <family val="2"/>
    </font>
    <font>
      <b/>
      <sz val="24"/>
      <name val="Arial"/>
      <family val="2"/>
    </font>
    <font>
      <b/>
      <sz val="14"/>
      <name val="Arial"/>
      <family val="2"/>
    </font>
    <font>
      <b/>
      <sz val="10"/>
      <name val="Arial"/>
      <family val="2"/>
    </font>
    <font>
      <b/>
      <i/>
      <sz val="10"/>
      <name val="Arial"/>
      <family val="2"/>
    </font>
    <font>
      <sz val="10"/>
      <name val="Tahoma"/>
      <family val="2"/>
    </font>
    <font>
      <sz val="10"/>
      <color indexed="9"/>
      <name val="Arial"/>
      <family val="2"/>
    </font>
    <font>
      <sz val="8"/>
      <color indexed="8"/>
      <name val="Arial"/>
      <family val="2"/>
    </font>
    <font>
      <b/>
      <sz val="14"/>
      <color indexed="8"/>
      <name val="Arial"/>
      <family val="2"/>
    </font>
    <font>
      <sz val="10"/>
      <color indexed="10"/>
      <name val="Arial"/>
      <family val="2"/>
    </font>
    <font>
      <b/>
      <sz val="10"/>
      <color indexed="8"/>
      <name val="Arial"/>
      <family val="2"/>
    </font>
    <font>
      <b/>
      <sz val="10"/>
      <color indexed="10"/>
      <name val="Arial"/>
      <family val="2"/>
    </font>
    <font>
      <b/>
      <sz val="10"/>
      <color indexed="9"/>
      <name val="Arial"/>
      <family val="2"/>
    </font>
    <font>
      <b/>
      <sz val="16.25"/>
      <color indexed="8"/>
      <name val="Arial"/>
      <family val="2"/>
    </font>
    <font>
      <sz val="9"/>
      <color indexed="8"/>
      <name val="Arial"/>
      <family val="2"/>
    </font>
    <font>
      <sz val="8"/>
      <name val="Arial"/>
      <family val="2"/>
    </font>
    <font>
      <sz val="15.25"/>
      <name val="Arial"/>
      <family val="0"/>
    </font>
    <font>
      <b/>
      <sz val="12"/>
      <name val="Arial"/>
      <family val="2"/>
    </font>
    <font>
      <b/>
      <sz val="18.5"/>
      <name val="Arial"/>
      <family val="2"/>
    </font>
    <font>
      <sz val="8.75"/>
      <name val="Arial"/>
      <family val="2"/>
    </font>
    <font>
      <b/>
      <i/>
      <u val="singleAccounting"/>
      <sz val="10"/>
      <name val="Arial"/>
      <family val="2"/>
    </font>
    <font>
      <sz val="7"/>
      <name val="Arial"/>
      <family val="2"/>
    </font>
    <font>
      <sz val="7"/>
      <color indexed="8"/>
      <name val="Arial"/>
      <family val="2"/>
    </font>
  </fonts>
  <fills count="3">
    <fill>
      <patternFill/>
    </fill>
    <fill>
      <patternFill patternType="gray125"/>
    </fill>
    <fill>
      <patternFill patternType="solid">
        <fgColor indexed="43"/>
        <bgColor indexed="64"/>
      </patternFill>
    </fill>
  </fills>
  <borders count="21">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thin"/>
      <bottom style="double"/>
    </border>
    <border>
      <left>
        <color indexed="63"/>
      </left>
      <right style="medium"/>
      <top style="thin"/>
      <bottom>
        <color indexed="63"/>
      </bottom>
    </border>
    <border>
      <left>
        <color indexed="63"/>
      </left>
      <right style="medium"/>
      <top style="medium"/>
      <bottom style="medium"/>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thin"/>
      <bottom style="medium"/>
    </border>
    <border>
      <left style="hair">
        <color indexed="8"/>
      </left>
      <right style="hair">
        <color indexed="8"/>
      </right>
      <top style="hair">
        <color indexed="8"/>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164"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60">
    <xf numFmtId="0" fontId="0" fillId="0" borderId="0" xfId="0" applyAlignment="1">
      <alignment/>
    </xf>
    <xf numFmtId="0" fontId="1" fillId="0" borderId="0" xfId="0" applyFont="1" applyAlignment="1">
      <alignment/>
    </xf>
    <xf numFmtId="0" fontId="0" fillId="0" borderId="0" xfId="0" applyAlignment="1">
      <alignment horizontal="left" wrapText="1"/>
    </xf>
    <xf numFmtId="0" fontId="0" fillId="0" borderId="0" xfId="0" applyAlignment="1">
      <alignment wrapText="1"/>
    </xf>
    <xf numFmtId="0" fontId="0" fillId="0" borderId="0" xfId="0" applyBorder="1" applyAlignment="1">
      <alignment/>
    </xf>
    <xf numFmtId="166" fontId="0" fillId="0" borderId="0" xfId="0" applyNumberFormat="1" applyAlignment="1">
      <alignment/>
    </xf>
    <xf numFmtId="166" fontId="0" fillId="0" borderId="0" xfId="15" applyFont="1" applyFill="1" applyBorder="1" applyAlignment="1" applyProtection="1">
      <alignment/>
      <protection/>
    </xf>
    <xf numFmtId="0" fontId="0" fillId="0" borderId="0" xfId="0" applyFill="1" applyBorder="1" applyAlignment="1">
      <alignment/>
    </xf>
    <xf numFmtId="165" fontId="0" fillId="0" borderId="0" xfId="0" applyNumberFormat="1" applyAlignment="1">
      <alignment/>
    </xf>
    <xf numFmtId="166" fontId="6" fillId="0" borderId="0" xfId="0" applyNumberFormat="1" applyFont="1" applyAlignment="1">
      <alignment/>
    </xf>
    <xf numFmtId="0" fontId="0" fillId="0" borderId="0" xfId="0" applyBorder="1" applyAlignment="1">
      <alignment wrapText="1"/>
    </xf>
    <xf numFmtId="0" fontId="0" fillId="0" borderId="0" xfId="0" applyFont="1" applyFill="1" applyAlignment="1">
      <alignment/>
    </xf>
    <xf numFmtId="0" fontId="0" fillId="0" borderId="0" xfId="0" applyFill="1" applyBorder="1" applyAlignment="1">
      <alignment wrapText="1"/>
    </xf>
    <xf numFmtId="0" fontId="7" fillId="0" borderId="0" xfId="0" applyFont="1" applyAlignment="1">
      <alignment/>
    </xf>
    <xf numFmtId="165" fontId="7" fillId="0" borderId="0" xfId="16" applyNumberFormat="1" applyFont="1" applyFill="1" applyBorder="1" applyAlignment="1" applyProtection="1">
      <alignment/>
      <protection/>
    </xf>
    <xf numFmtId="0" fontId="4" fillId="0" borderId="0" xfId="0" applyFont="1" applyAlignment="1">
      <alignment horizontal="center"/>
    </xf>
    <xf numFmtId="0" fontId="10" fillId="0" borderId="0" xfId="0" applyFont="1" applyAlignment="1">
      <alignment/>
    </xf>
    <xf numFmtId="0" fontId="10" fillId="0" borderId="0" xfId="0" applyFont="1" applyAlignment="1">
      <alignment horizontal="center"/>
    </xf>
    <xf numFmtId="0" fontId="4" fillId="0" borderId="1" xfId="0" applyFont="1" applyBorder="1" applyAlignment="1">
      <alignment horizontal="center"/>
    </xf>
    <xf numFmtId="165" fontId="4" fillId="0" borderId="1" xfId="16" applyNumberFormat="1" applyFont="1" applyFill="1" applyBorder="1" applyAlignment="1" applyProtection="1">
      <alignment horizontal="center"/>
      <protection/>
    </xf>
    <xf numFmtId="166" fontId="7" fillId="0" borderId="0" xfId="15" applyFont="1" applyFill="1" applyBorder="1" applyAlignment="1" applyProtection="1">
      <alignment/>
      <protection/>
    </xf>
    <xf numFmtId="0" fontId="0" fillId="0" borderId="2" xfId="0" applyFont="1" applyFill="1" applyBorder="1" applyAlignment="1">
      <alignment horizontal="left"/>
    </xf>
    <xf numFmtId="165" fontId="0" fillId="0" borderId="1" xfId="16" applyNumberFormat="1" applyFont="1" applyFill="1" applyBorder="1" applyAlignment="1" applyProtection="1">
      <alignment/>
      <protection/>
    </xf>
    <xf numFmtId="0" fontId="0" fillId="0" borderId="2" xfId="0" applyFont="1" applyFill="1" applyBorder="1" applyAlignment="1">
      <alignment horizontal="left" wrapText="1"/>
    </xf>
    <xf numFmtId="0" fontId="4" fillId="0" borderId="3" xfId="0" applyFont="1" applyBorder="1" applyAlignment="1">
      <alignment horizontal="left"/>
    </xf>
    <xf numFmtId="165" fontId="4" fillId="0" borderId="3" xfId="16" applyNumberFormat="1" applyFont="1" applyFill="1" applyBorder="1" applyAlignment="1" applyProtection="1">
      <alignment/>
      <protection/>
    </xf>
    <xf numFmtId="0" fontId="12" fillId="0" borderId="0" xfId="0" applyFont="1" applyAlignment="1">
      <alignment horizontal="center"/>
    </xf>
    <xf numFmtId="0" fontId="4" fillId="0" borderId="0" xfId="0" applyFont="1" applyFill="1" applyAlignment="1">
      <alignment horizontal="center"/>
    </xf>
    <xf numFmtId="0" fontId="4" fillId="0" borderId="1" xfId="0" applyFont="1" applyBorder="1" applyAlignment="1">
      <alignment/>
    </xf>
    <xf numFmtId="0" fontId="13" fillId="0" borderId="0" xfId="0" applyFont="1" applyBorder="1" applyAlignment="1">
      <alignment horizontal="center"/>
    </xf>
    <xf numFmtId="0" fontId="0" fillId="0" borderId="1" xfId="0" applyFont="1" applyFill="1" applyBorder="1" applyAlignment="1">
      <alignment/>
    </xf>
    <xf numFmtId="165" fontId="0" fillId="0" borderId="4" xfId="16" applyNumberFormat="1" applyFont="1" applyFill="1" applyBorder="1" applyAlignment="1" applyProtection="1">
      <alignment vertical="center"/>
      <protection/>
    </xf>
    <xf numFmtId="165" fontId="0" fillId="0" borderId="1" xfId="0" applyNumberFormat="1" applyFill="1" applyBorder="1" applyAlignment="1">
      <alignment/>
    </xf>
    <xf numFmtId="167" fontId="7" fillId="0" borderId="0" xfId="17" applyNumberFormat="1" applyFont="1" applyFill="1" applyBorder="1" applyAlignment="1" applyProtection="1">
      <alignment/>
      <protection/>
    </xf>
    <xf numFmtId="0" fontId="4" fillId="0" borderId="3" xfId="0" applyFont="1" applyBorder="1" applyAlignment="1">
      <alignment/>
    </xf>
    <xf numFmtId="167" fontId="7" fillId="0" borderId="0" xfId="0" applyNumberFormat="1" applyFont="1" applyAlignment="1">
      <alignment/>
    </xf>
    <xf numFmtId="0" fontId="0" fillId="0" borderId="0" xfId="0" applyFont="1" applyAlignment="1">
      <alignment horizontal="left"/>
    </xf>
    <xf numFmtId="0" fontId="0" fillId="0" borderId="0" xfId="0" applyAlignment="1">
      <alignment horizontal="center"/>
    </xf>
    <xf numFmtId="0" fontId="0" fillId="0" borderId="1" xfId="0" applyFont="1" applyBorder="1" applyAlignment="1">
      <alignment wrapText="1"/>
    </xf>
    <xf numFmtId="2" fontId="0" fillId="0" borderId="1" xfId="0" applyNumberFormat="1" applyBorder="1" applyAlignment="1">
      <alignment/>
    </xf>
    <xf numFmtId="4" fontId="0" fillId="0" borderId="0" xfId="0" applyNumberFormat="1" applyBorder="1" applyAlignment="1">
      <alignment/>
    </xf>
    <xf numFmtId="9" fontId="0" fillId="0" borderId="0" xfId="17" applyFont="1" applyFill="1" applyBorder="1" applyAlignment="1" applyProtection="1">
      <alignment/>
      <protection/>
    </xf>
    <xf numFmtId="165" fontId="4" fillId="0" borderId="1" xfId="16" applyNumberFormat="1" applyFont="1" applyFill="1" applyBorder="1" applyAlignment="1" applyProtection="1">
      <alignment/>
      <protection/>
    </xf>
    <xf numFmtId="2" fontId="4" fillId="0" borderId="1" xfId="0" applyNumberFormat="1" applyFont="1" applyBorder="1" applyAlignment="1">
      <alignment/>
    </xf>
    <xf numFmtId="0" fontId="3" fillId="0" borderId="0" xfId="0" applyFont="1" applyFill="1" applyAlignment="1">
      <alignment horizontal="center" wrapText="1"/>
    </xf>
    <xf numFmtId="0" fontId="12" fillId="0" borderId="0" xfId="0" applyFont="1" applyFill="1" applyAlignment="1">
      <alignment horizontal="center" wrapText="1"/>
    </xf>
    <xf numFmtId="0" fontId="0" fillId="0" borderId="0" xfId="0" applyFont="1" applyFill="1" applyAlignment="1">
      <alignment horizontal="center"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horizontal="left" wrapText="1"/>
    </xf>
    <xf numFmtId="10" fontId="0" fillId="0" borderId="0" xfId="0" applyNumberFormat="1" applyFont="1" applyAlignment="1">
      <alignment/>
    </xf>
    <xf numFmtId="0" fontId="5" fillId="0" borderId="3" xfId="0" applyFont="1" applyFill="1" applyBorder="1" applyAlignment="1">
      <alignment horizontal="left"/>
    </xf>
    <xf numFmtId="165" fontId="5" fillId="0" borderId="3" xfId="16" applyNumberFormat="1" applyFont="1" applyFill="1" applyBorder="1" applyAlignment="1" applyProtection="1">
      <alignment/>
      <protection/>
    </xf>
    <xf numFmtId="0" fontId="7" fillId="0" borderId="0" xfId="0" applyFont="1" applyFill="1" applyBorder="1" applyAlignment="1">
      <alignment horizontal="left" wrapText="1"/>
    </xf>
    <xf numFmtId="10" fontId="7" fillId="0" borderId="0" xfId="0" applyNumberFormat="1" applyFont="1" applyAlignment="1">
      <alignment/>
    </xf>
    <xf numFmtId="0" fontId="7" fillId="0" borderId="0" xfId="0" applyFont="1" applyFill="1" applyAlignment="1">
      <alignment/>
    </xf>
    <xf numFmtId="166" fontId="7" fillId="0" borderId="0" xfId="0" applyNumberFormat="1" applyFont="1" applyAlignment="1">
      <alignment/>
    </xf>
    <xf numFmtId="0" fontId="0" fillId="0" borderId="0" xfId="0" applyFont="1" applyAlignment="1">
      <alignment/>
    </xf>
    <xf numFmtId="166" fontId="0" fillId="0" borderId="0" xfId="15" applyAlignment="1">
      <alignment/>
    </xf>
    <xf numFmtId="165" fontId="0" fillId="0" borderId="0" xfId="16" applyNumberFormat="1" applyFont="1" applyFill="1" applyBorder="1" applyAlignment="1" applyProtection="1">
      <alignment/>
      <protection/>
    </xf>
    <xf numFmtId="0" fontId="4" fillId="0" borderId="1" xfId="0" applyFont="1" applyFill="1" applyBorder="1" applyAlignment="1">
      <alignment horizontal="center"/>
    </xf>
    <xf numFmtId="0" fontId="0" fillId="0" borderId="1" xfId="0" applyFill="1" applyBorder="1" applyAlignment="1">
      <alignment horizontal="left" wrapText="1"/>
    </xf>
    <xf numFmtId="0" fontId="3" fillId="0" borderId="0" xfId="0" applyFont="1" applyBorder="1" applyAlignment="1">
      <alignment horizontal="center"/>
    </xf>
    <xf numFmtId="0" fontId="4" fillId="0" borderId="0" xfId="0" applyFont="1" applyBorder="1" applyAlignment="1">
      <alignment/>
    </xf>
    <xf numFmtId="0" fontId="4" fillId="0" borderId="0" xfId="0" applyFont="1" applyAlignment="1">
      <alignment/>
    </xf>
    <xf numFmtId="43" fontId="4" fillId="0" borderId="0" xfId="0" applyNumberFormat="1" applyFont="1" applyAlignment="1">
      <alignment/>
    </xf>
    <xf numFmtId="165" fontId="4" fillId="0" borderId="0" xfId="0" applyNumberFormat="1" applyFont="1" applyAlignment="1">
      <alignment/>
    </xf>
    <xf numFmtId="2" fontId="4" fillId="0" borderId="0" xfId="0" applyNumberFormat="1" applyFont="1" applyAlignment="1">
      <alignment/>
    </xf>
    <xf numFmtId="165" fontId="4" fillId="0" borderId="0" xfId="0" applyNumberFormat="1" applyFont="1" applyBorder="1" applyAlignment="1">
      <alignment/>
    </xf>
    <xf numFmtId="165" fontId="5" fillId="0" borderId="0" xfId="16" applyNumberFormat="1" applyFont="1" applyFill="1" applyBorder="1" applyAlignment="1" applyProtection="1">
      <alignment/>
      <protection/>
    </xf>
    <xf numFmtId="0" fontId="0" fillId="0" borderId="0" xfId="0" applyBorder="1" applyAlignment="1">
      <alignment horizontal="left" wrapText="1"/>
    </xf>
    <xf numFmtId="0" fontId="0" fillId="0" borderId="5" xfId="0" applyBorder="1" applyAlignment="1">
      <alignment/>
    </xf>
    <xf numFmtId="0" fontId="0" fillId="0" borderId="6" xfId="0" applyBorder="1" applyAlignment="1">
      <alignment/>
    </xf>
    <xf numFmtId="0" fontId="0" fillId="0" borderId="7" xfId="0" applyFont="1" applyBorder="1" applyAlignment="1">
      <alignment/>
    </xf>
    <xf numFmtId="165" fontId="0" fillId="0" borderId="8" xfId="16" applyNumberFormat="1" applyFont="1" applyFill="1" applyBorder="1" applyAlignment="1" applyProtection="1">
      <alignment/>
      <protection/>
    </xf>
    <xf numFmtId="0" fontId="0" fillId="0" borderId="7" xfId="0" applyFont="1" applyFill="1" applyBorder="1" applyAlignment="1">
      <alignment/>
    </xf>
    <xf numFmtId="0" fontId="0" fillId="0" borderId="8" xfId="0" applyBorder="1" applyAlignment="1">
      <alignment/>
    </xf>
    <xf numFmtId="0" fontId="0" fillId="0" borderId="7" xfId="0" applyBorder="1" applyAlignment="1">
      <alignment/>
    </xf>
    <xf numFmtId="0" fontId="5" fillId="0" borderId="0" xfId="0" applyFont="1" applyBorder="1" applyAlignment="1">
      <alignment horizontal="center" wrapText="1"/>
    </xf>
    <xf numFmtId="165" fontId="21" fillId="0" borderId="0" xfId="16" applyNumberFormat="1" applyFont="1" applyFill="1" applyBorder="1" applyAlignment="1" applyProtection="1">
      <alignment horizontal="left" wrapText="1"/>
      <protection/>
    </xf>
    <xf numFmtId="0" fontId="4" fillId="0" borderId="0" xfId="0" applyFont="1" applyFill="1" applyBorder="1" applyAlignment="1">
      <alignment/>
    </xf>
    <xf numFmtId="0" fontId="5" fillId="0" borderId="0" xfId="0" applyFont="1" applyFill="1" applyBorder="1" applyAlignment="1">
      <alignment wrapText="1"/>
    </xf>
    <xf numFmtId="166" fontId="0" fillId="0" borderId="0" xfId="0" applyNumberFormat="1" applyFill="1" applyAlignment="1">
      <alignment/>
    </xf>
    <xf numFmtId="166" fontId="6" fillId="0" borderId="0" xfId="0" applyNumberFormat="1" applyFont="1" applyFill="1" applyAlignment="1">
      <alignment/>
    </xf>
    <xf numFmtId="0" fontId="0" fillId="0" borderId="0" xfId="0" applyFill="1" applyAlignment="1">
      <alignment/>
    </xf>
    <xf numFmtId="0" fontId="4" fillId="0" borderId="0" xfId="0" applyFont="1" applyBorder="1" applyAlignment="1">
      <alignment horizontal="right"/>
    </xf>
    <xf numFmtId="166" fontId="0" fillId="0" borderId="6" xfId="15" applyFont="1" applyFill="1" applyBorder="1" applyAlignment="1" applyProtection="1">
      <alignment wrapText="1"/>
      <protection/>
    </xf>
    <xf numFmtId="0" fontId="4" fillId="0" borderId="7" xfId="0" applyFont="1" applyBorder="1" applyAlignment="1">
      <alignment horizontal="right"/>
    </xf>
    <xf numFmtId="0" fontId="4" fillId="0" borderId="9" xfId="0" applyFont="1" applyBorder="1" applyAlignment="1">
      <alignment/>
    </xf>
    <xf numFmtId="0" fontId="4" fillId="0" borderId="10" xfId="0" applyFont="1" applyBorder="1" applyAlignment="1">
      <alignment/>
    </xf>
    <xf numFmtId="165" fontId="5" fillId="0" borderId="11" xfId="16" applyNumberFormat="1" applyFont="1" applyFill="1" applyBorder="1" applyAlignment="1" applyProtection="1">
      <alignment/>
      <protection/>
    </xf>
    <xf numFmtId="0" fontId="0" fillId="0" borderId="12" xfId="0" applyBorder="1" applyAlignment="1">
      <alignment/>
    </xf>
    <xf numFmtId="0" fontId="5" fillId="0" borderId="9" xfId="0" applyFont="1" applyBorder="1" applyAlignment="1">
      <alignment wrapText="1"/>
    </xf>
    <xf numFmtId="165" fontId="5" fillId="0" borderId="13" xfId="16" applyNumberFormat="1" applyFont="1" applyFill="1" applyBorder="1" applyAlignment="1" applyProtection="1">
      <alignment/>
      <protection/>
    </xf>
    <xf numFmtId="165" fontId="4" fillId="0" borderId="14" xfId="16" applyNumberFormat="1" applyFont="1" applyFill="1" applyBorder="1" applyAlignment="1" applyProtection="1">
      <alignment/>
      <protection/>
    </xf>
    <xf numFmtId="165" fontId="5" fillId="2" borderId="13" xfId="16" applyNumberFormat="1" applyFont="1" applyFill="1" applyBorder="1" applyAlignment="1" applyProtection="1">
      <alignment/>
      <protection/>
    </xf>
    <xf numFmtId="0" fontId="0" fillId="0" borderId="7" xfId="0" applyFill="1" applyBorder="1" applyAlignment="1">
      <alignment/>
    </xf>
    <xf numFmtId="0" fontId="0" fillId="0" borderId="9" xfId="0" applyFill="1" applyBorder="1" applyAlignment="1">
      <alignment/>
    </xf>
    <xf numFmtId="0" fontId="0" fillId="0" borderId="10" xfId="0" applyFill="1" applyBorder="1" applyAlignment="1">
      <alignment/>
    </xf>
    <xf numFmtId="165" fontId="0" fillId="0" borderId="11" xfId="16" applyNumberFormat="1" applyFont="1" applyFill="1" applyBorder="1" applyAlignment="1" applyProtection="1">
      <alignment/>
      <protection/>
    </xf>
    <xf numFmtId="165" fontId="0" fillId="0" borderId="6" xfId="16" applyNumberFormat="1" applyFont="1" applyFill="1" applyBorder="1" applyAlignment="1" applyProtection="1">
      <alignment/>
      <protection/>
    </xf>
    <xf numFmtId="0" fontId="0" fillId="0" borderId="7" xfId="0" applyBorder="1" applyAlignment="1">
      <alignment wrapText="1"/>
    </xf>
    <xf numFmtId="0" fontId="0" fillId="0" borderId="7" xfId="0" applyFill="1" applyBorder="1" applyAlignment="1">
      <alignment wrapText="1"/>
    </xf>
    <xf numFmtId="4" fontId="7" fillId="0" borderId="0" xfId="0" applyNumberFormat="1" applyFont="1" applyFill="1" applyAlignment="1">
      <alignment/>
    </xf>
    <xf numFmtId="0" fontId="0" fillId="0" borderId="9" xfId="0" applyBorder="1" applyAlignment="1">
      <alignment/>
    </xf>
    <xf numFmtId="165" fontId="0" fillId="0" borderId="15" xfId="16" applyNumberFormat="1" applyFont="1" applyFill="1" applyBorder="1" applyAlignment="1" applyProtection="1">
      <alignment/>
      <protection/>
    </xf>
    <xf numFmtId="0" fontId="0" fillId="0" borderId="10" xfId="0" applyBorder="1" applyAlignment="1">
      <alignment/>
    </xf>
    <xf numFmtId="0" fontId="5" fillId="0" borderId="10" xfId="0" applyFont="1" applyBorder="1" applyAlignment="1">
      <alignment wrapText="1"/>
    </xf>
    <xf numFmtId="165" fontId="4" fillId="0" borderId="16" xfId="0" applyNumberFormat="1" applyFont="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7" fillId="0" borderId="0" xfId="0" applyFont="1" applyFill="1" applyAlignment="1">
      <alignment wrapText="1"/>
    </xf>
    <xf numFmtId="4" fontId="7" fillId="0" borderId="0" xfId="0" applyNumberFormat="1" applyFont="1" applyFill="1" applyAlignment="1">
      <alignment wrapText="1"/>
    </xf>
    <xf numFmtId="0" fontId="13" fillId="0" borderId="0" xfId="0" applyFont="1" applyFill="1" applyAlignment="1">
      <alignment/>
    </xf>
    <xf numFmtId="4" fontId="13" fillId="0" borderId="0" xfId="0" applyNumberFormat="1" applyFont="1" applyFill="1" applyAlignment="1">
      <alignment/>
    </xf>
    <xf numFmtId="0" fontId="0" fillId="0" borderId="7" xfId="0" applyFont="1" applyFill="1" applyBorder="1" applyAlignment="1">
      <alignment horizontal="left" wrapText="1"/>
    </xf>
    <xf numFmtId="0" fontId="0" fillId="0" borderId="0" xfId="0" applyFont="1" applyFill="1" applyBorder="1" applyAlignment="1">
      <alignment horizontal="left" wrapText="1"/>
    </xf>
    <xf numFmtId="4" fontId="0" fillId="0" borderId="0" xfId="0" applyNumberFormat="1" applyAlignment="1">
      <alignment/>
    </xf>
    <xf numFmtId="4" fontId="0" fillId="0" borderId="0" xfId="0" applyNumberFormat="1" applyAlignment="1">
      <alignment wrapText="1"/>
    </xf>
    <xf numFmtId="4" fontId="0" fillId="0" borderId="0" xfId="15" applyNumberFormat="1" applyFont="1" applyFill="1" applyBorder="1" applyAlignment="1" applyProtection="1">
      <alignment/>
      <protection/>
    </xf>
    <xf numFmtId="4" fontId="0" fillId="0" borderId="0" xfId="0" applyNumberFormat="1" applyFill="1" applyAlignment="1">
      <alignment/>
    </xf>
    <xf numFmtId="4" fontId="4" fillId="0" borderId="0" xfId="0" applyNumberFormat="1" applyFont="1" applyAlignment="1">
      <alignment/>
    </xf>
    <xf numFmtId="43" fontId="0" fillId="0" borderId="0" xfId="0" applyNumberFormat="1" applyAlignment="1">
      <alignment/>
    </xf>
    <xf numFmtId="0" fontId="0" fillId="0" borderId="7" xfId="0" applyFont="1" applyFill="1" applyBorder="1" applyAlignment="1">
      <alignment horizontal="left" wrapText="1"/>
    </xf>
    <xf numFmtId="0" fontId="0" fillId="0" borderId="12" xfId="0" applyFill="1" applyBorder="1" applyAlignment="1">
      <alignment wrapText="1"/>
    </xf>
    <xf numFmtId="0" fontId="0" fillId="0" borderId="5" xfId="0" applyFill="1" applyBorder="1" applyAlignment="1">
      <alignment wrapText="1"/>
    </xf>
    <xf numFmtId="0" fontId="9" fillId="0" borderId="0" xfId="0" applyFont="1" applyBorder="1" applyAlignment="1">
      <alignment horizontal="center"/>
    </xf>
    <xf numFmtId="0" fontId="4" fillId="0" borderId="0" xfId="0" applyFont="1" applyBorder="1" applyAlignment="1">
      <alignment horizontal="left" vertical="center" wrapText="1"/>
    </xf>
    <xf numFmtId="165" fontId="5" fillId="0" borderId="8" xfId="16" applyNumberFormat="1" applyFont="1" applyFill="1" applyBorder="1" applyAlignment="1" applyProtection="1">
      <alignment/>
      <protection/>
    </xf>
    <xf numFmtId="165" fontId="4" fillId="0" borderId="13" xfId="16" applyNumberFormat="1" applyFont="1" applyFill="1" applyBorder="1" applyAlignment="1" applyProtection="1">
      <alignment/>
      <protection/>
    </xf>
    <xf numFmtId="165" fontId="4" fillId="0" borderId="16" xfId="16" applyNumberFormat="1" applyFont="1" applyFill="1" applyBorder="1" applyAlignment="1" applyProtection="1">
      <alignment/>
      <protection/>
    </xf>
    <xf numFmtId="165" fontId="4" fillId="0" borderId="8" xfId="16" applyNumberFormat="1" applyFont="1" applyFill="1" applyBorder="1" applyAlignment="1" applyProtection="1">
      <alignment/>
      <protection/>
    </xf>
    <xf numFmtId="165" fontId="5" fillId="2" borderId="19" xfId="16" applyNumberFormat="1" applyFont="1" applyFill="1" applyBorder="1" applyAlignment="1" applyProtection="1">
      <alignment/>
      <protection/>
    </xf>
    <xf numFmtId="165" fontId="7" fillId="0" borderId="8" xfId="16" applyNumberFormat="1" applyFont="1" applyFill="1" applyBorder="1" applyAlignment="1" applyProtection="1">
      <alignment/>
      <protection/>
    </xf>
    <xf numFmtId="0" fontId="0" fillId="0" borderId="17" xfId="0" applyFill="1" applyBorder="1" applyAlignment="1">
      <alignment/>
    </xf>
    <xf numFmtId="165" fontId="0" fillId="0" borderId="0" xfId="16" applyNumberFormat="1" applyFont="1" applyFill="1" applyBorder="1" applyAlignment="1" applyProtection="1">
      <alignment/>
      <protection/>
    </xf>
    <xf numFmtId="164" fontId="0" fillId="0" borderId="0" xfId="16" applyFont="1" applyFill="1" applyBorder="1" applyAlignment="1" applyProtection="1">
      <alignment/>
      <protection/>
    </xf>
    <xf numFmtId="165" fontId="0" fillId="0" borderId="0" xfId="0" applyNumberFormat="1" applyFont="1" applyAlignment="1">
      <alignment/>
    </xf>
    <xf numFmtId="0" fontId="0" fillId="0" borderId="0" xfId="0" applyFont="1" applyAlignment="1">
      <alignment wrapText="1"/>
    </xf>
    <xf numFmtId="165" fontId="0" fillId="0" borderId="8" xfId="16" applyNumberFormat="1" applyFont="1" applyFill="1" applyBorder="1" applyAlignment="1" applyProtection="1">
      <alignment/>
      <protection/>
    </xf>
    <xf numFmtId="165" fontId="0" fillId="0" borderId="1" xfId="16" applyNumberFormat="1" applyFont="1" applyFill="1" applyBorder="1" applyAlignment="1" applyProtection="1">
      <alignment/>
      <protection/>
    </xf>
    <xf numFmtId="0" fontId="0" fillId="0" borderId="1" xfId="0" applyBorder="1" applyAlignment="1">
      <alignment wrapText="1"/>
    </xf>
    <xf numFmtId="165" fontId="0" fillId="0" borderId="4" xfId="16" applyNumberFormat="1" applyFont="1" applyFill="1" applyBorder="1" applyAlignment="1" applyProtection="1">
      <alignment/>
      <protection/>
    </xf>
    <xf numFmtId="0" fontId="0" fillId="0" borderId="4" xfId="0" applyFill="1" applyBorder="1" applyAlignment="1">
      <alignment horizontal="left" wrapText="1"/>
    </xf>
    <xf numFmtId="10" fontId="7" fillId="0" borderId="0" xfId="17" applyNumberFormat="1" applyFont="1" applyFill="1" applyAlignment="1">
      <alignment/>
    </xf>
    <xf numFmtId="0" fontId="1" fillId="0" borderId="20" xfId="0" applyFont="1" applyBorder="1" applyAlignment="1">
      <alignment horizontal="center" vertical="center" wrapText="1"/>
    </xf>
    <xf numFmtId="0" fontId="2" fillId="0" borderId="20" xfId="0" applyFont="1" applyBorder="1" applyAlignment="1">
      <alignment horizontal="center" vertical="center"/>
    </xf>
    <xf numFmtId="0" fontId="4" fillId="0" borderId="0" xfId="0" applyFont="1" applyBorder="1" applyAlignment="1">
      <alignment horizontal="right"/>
    </xf>
    <xf numFmtId="0" fontId="0" fillId="0" borderId="7" xfId="0" applyFill="1" applyBorder="1" applyAlignment="1">
      <alignment horizontal="left" wrapText="1"/>
    </xf>
    <xf numFmtId="0" fontId="0" fillId="0" borderId="0" xfId="0" applyFont="1" applyFill="1" applyBorder="1" applyAlignment="1">
      <alignment horizontal="left" wrapText="1"/>
    </xf>
    <xf numFmtId="0" fontId="4" fillId="0" borderId="7" xfId="0" applyFont="1" applyBorder="1" applyAlignment="1">
      <alignment horizontal="right"/>
    </xf>
    <xf numFmtId="0" fontId="5" fillId="0" borderId="0" xfId="0" applyFont="1" applyBorder="1" applyAlignment="1">
      <alignment horizontal="center" wrapText="1"/>
    </xf>
    <xf numFmtId="0" fontId="0" fillId="0" borderId="12" xfId="0" applyBorder="1" applyAlignment="1">
      <alignment vertical="top" wrapText="1"/>
    </xf>
    <xf numFmtId="0" fontId="0" fillId="0" borderId="5" xfId="0" applyFont="1" applyBorder="1" applyAlignment="1">
      <alignment vertical="top" wrapText="1"/>
    </xf>
    <xf numFmtId="0" fontId="3" fillId="0" borderId="0"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0" fillId="0" borderId="0" xfId="0" applyFont="1" applyBorder="1" applyAlignment="1">
      <alignment horizontal="left"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A603A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ENTRATE CORRENTI 
confronto anni 2014- 2015
</a:t>
            </a:r>
          </a:p>
        </c:rich>
      </c:tx>
      <c:layout>
        <c:manualLayout>
          <c:xMode val="factor"/>
          <c:yMode val="factor"/>
          <c:x val="-0.039"/>
          <c:y val="0.04575"/>
        </c:manualLayout>
      </c:layout>
    </c:title>
    <c:plotArea>
      <c:layout>
        <c:manualLayout>
          <c:xMode val="edge"/>
          <c:yMode val="edge"/>
          <c:x val="0.04775"/>
          <c:y val="0.4015"/>
          <c:w val="0.82275"/>
          <c:h val="0.548"/>
        </c:manualLayout>
      </c:layout>
      <c:barChart>
        <c:barDir val="col"/>
        <c:grouping val="clustered"/>
        <c:varyColors val="0"/>
        <c:ser>
          <c:idx val="0"/>
          <c:order val="0"/>
          <c:tx>
            <c:strRef>
              <c:f>2!$B$6</c:f>
              <c:strCache>
                <c:ptCount val="1"/>
                <c:pt idx="0">
                  <c:v>2014</c:v>
                </c:pt>
              </c:strCache>
            </c:strRef>
          </c:tx>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cat>
            <c:strRef>
              <c:f>2!$A$7:$A$10</c:f>
              <c:strCache>
                <c:ptCount val="4"/>
                <c:pt idx="0">
                  <c:v>Tributarie</c:v>
                </c:pt>
                <c:pt idx="1">
                  <c:v>Trasferimenti statali</c:v>
                </c:pt>
                <c:pt idx="2">
                  <c:v>Trasferim. regionali e altri enti settore pubblico</c:v>
                </c:pt>
                <c:pt idx="3">
                  <c:v>Entrate extratributarie</c:v>
                </c:pt>
              </c:strCache>
            </c:strRef>
          </c:cat>
          <c:val>
            <c:numRef>
              <c:f>2!$B$7:$B$10</c:f>
              <c:numCache>
                <c:ptCount val="4"/>
                <c:pt idx="0">
                  <c:v>54729103.77</c:v>
                </c:pt>
                <c:pt idx="1">
                  <c:v>1281630.05</c:v>
                </c:pt>
                <c:pt idx="2">
                  <c:v>29986163.64</c:v>
                </c:pt>
                <c:pt idx="3">
                  <c:v>10390590.42</c:v>
                </c:pt>
              </c:numCache>
            </c:numRef>
          </c:val>
        </c:ser>
        <c:ser>
          <c:idx val="1"/>
          <c:order val="1"/>
          <c:tx>
            <c:strRef>
              <c:f>2!$C$6</c:f>
              <c:strCache>
                <c:ptCount val="1"/>
                <c:pt idx="0">
                  <c:v>2015</c:v>
                </c:pt>
              </c:strCache>
            </c:strRef>
          </c:tx>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strRef>
              <c:f>2!$A$7:$A$10</c:f>
              <c:strCache>
                <c:ptCount val="4"/>
                <c:pt idx="0">
                  <c:v>Tributarie</c:v>
                </c:pt>
                <c:pt idx="1">
                  <c:v>Trasferimenti statali</c:v>
                </c:pt>
                <c:pt idx="2">
                  <c:v>Trasferim. regionali e altri enti settore pubblico</c:v>
                </c:pt>
                <c:pt idx="3">
                  <c:v>Entrate extratributarie</c:v>
                </c:pt>
              </c:strCache>
            </c:strRef>
          </c:cat>
          <c:val>
            <c:numRef>
              <c:f>2!$C$7:$C$10</c:f>
              <c:numCache>
                <c:ptCount val="4"/>
                <c:pt idx="0">
                  <c:v>54473241.8</c:v>
                </c:pt>
                <c:pt idx="1">
                  <c:v>2802798.93</c:v>
                </c:pt>
                <c:pt idx="2">
                  <c:v>43177177.06</c:v>
                </c:pt>
                <c:pt idx="3">
                  <c:v>7652448.31</c:v>
                </c:pt>
              </c:numCache>
            </c:numRef>
          </c:val>
        </c:ser>
        <c:axId val="34415411"/>
        <c:axId val="41303244"/>
      </c:barChart>
      <c:catAx>
        <c:axId val="34415411"/>
        <c:scaling>
          <c:orientation val="minMax"/>
        </c:scaling>
        <c:axPos val="b"/>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1303244"/>
        <c:crossesAt val="0"/>
        <c:auto val="1"/>
        <c:lblOffset val="100"/>
        <c:noMultiLvlLbl val="0"/>
      </c:catAx>
      <c:valAx>
        <c:axId val="41303244"/>
        <c:scaling>
          <c:orientation val="minMax"/>
          <c:min val="50000"/>
        </c:scaling>
        <c:axPos val="l"/>
        <c:majorGridlines/>
        <c:minorGridlines>
          <c:spPr>
            <a:ln w="3175">
              <a:solidFill>
                <a:srgbClr val="B3B3B3"/>
              </a:solidFill>
            </a:ln>
          </c:spPr>
        </c:minorGridlines>
        <c:delete val="0"/>
        <c:numFmt formatCode="General" sourceLinked="1"/>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4415411"/>
        <c:crossesAt val="1"/>
        <c:crossBetween val="between"/>
        <c:dispUnits/>
        <c:majorUnit val="10000000"/>
      </c:valAx>
      <c:spPr>
        <a:ln w="12700">
          <a:solidFill>
            <a:srgbClr val="808080"/>
          </a:solidFill>
        </a:ln>
      </c:spPr>
    </c:plotArea>
    <c:legend>
      <c:legendPos val="r"/>
      <c:layout>
        <c:manualLayout>
          <c:xMode val="edge"/>
          <c:yMode val="edge"/>
          <c:x val="0.75425"/>
          <c:y val="0.14575"/>
          <c:w val="0.2175"/>
          <c:h val="0.1355"/>
        </c:manualLayout>
      </c:layout>
      <c:overlay val="0"/>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0" u="none" baseline="0">
                <a:latin typeface="Arial"/>
                <a:ea typeface="Arial"/>
                <a:cs typeface="Arial"/>
              </a:rPr>
              <a:t>ANNO 2015</a:t>
            </a:r>
          </a:p>
        </c:rich>
      </c:tx>
      <c:layout>
        <c:manualLayout>
          <c:xMode val="factor"/>
          <c:yMode val="factor"/>
          <c:x val="-0.08225"/>
          <c:y val="-0.01725"/>
        </c:manualLayout>
      </c:layout>
      <c:spPr>
        <a:noFill/>
        <a:ln>
          <a:noFill/>
        </a:ln>
      </c:spPr>
    </c:title>
    <c:view3D>
      <c:rotX val="50"/>
      <c:hPercent val="100"/>
      <c:rotY val="70"/>
      <c:depthPercent val="100"/>
      <c:rAngAx val="1"/>
    </c:view3D>
    <c:plotArea>
      <c:layout>
        <c:manualLayout>
          <c:xMode val="edge"/>
          <c:yMode val="edge"/>
          <c:x val="0.16775"/>
          <c:y val="0.1535"/>
          <c:w val="0.43475"/>
          <c:h val="0.77175"/>
        </c:manualLayout>
      </c:layout>
      <c:pie3DChart>
        <c:varyColors val="1"/>
        <c:ser>
          <c:idx val="0"/>
          <c:order val="0"/>
          <c:tx>
            <c:strRef>
              <c:f>3!$B$5:$B$12</c:f>
              <c:strCache>
                <c:ptCount val="1"/>
                <c:pt idx="0">
                  <c:v>Personale Acquisto di beni Prestazioni di servizi Utilizzo di beni di terzi Trasferimenti Interessi passivi e oneri finanziari Imposte e tasse Oneri straordinari</c:v>
                </c:pt>
              </c:strCache>
            </c:strRef>
          </c:tx>
          <c:explosion val="4"/>
          <c:extLst>
            <c:ext xmlns:c14="http://schemas.microsoft.com/office/drawing/2007/8/2/chart" uri="{6F2FDCE9-48DA-4B69-8628-5D25D57E5C99}">
              <c14:invertSolidFillFmt>
                <c14:spPr>
                  <a:solidFill>
                    <a:srgbClr val="000000"/>
                  </a:solidFill>
                </c14:spPr>
              </c14:invertSolidFillFmt>
            </c:ext>
          </c:extLst>
          <c:dPt>
            <c:idx val="0"/>
            <c:explosion val="9"/>
            <c:spPr>
              <a:gradFill rotWithShape="1">
                <a:gsLst>
                  <a:gs pos="0">
                    <a:srgbClr val="CC99FF"/>
                  </a:gs>
                  <a:gs pos="100000">
                    <a:srgbClr val="00FF00"/>
                  </a:gs>
                </a:gsLst>
                <a:lin ang="18900000" scaled="1"/>
              </a:gradFill>
            </c:spPr>
          </c:dPt>
          <c:dPt>
            <c:idx val="1"/>
            <c:spPr>
              <a:gradFill rotWithShape="1">
                <a:gsLst>
                  <a:gs pos="0">
                    <a:srgbClr val="5E9EFF"/>
                  </a:gs>
                  <a:gs pos="39999">
                    <a:srgbClr val="85C2FF"/>
                  </a:gs>
                  <a:gs pos="70000">
                    <a:srgbClr val="C4D6EB"/>
                  </a:gs>
                  <a:gs pos="100000">
                    <a:srgbClr val="FFEBFA"/>
                  </a:gs>
                </a:gsLst>
                <a:lin ang="2700000" scaled="1"/>
              </a:gradFill>
            </c:spPr>
          </c:dPt>
          <c:dPt>
            <c:idx val="2"/>
            <c:explosion val="8"/>
            <c:spPr>
              <a:gradFill rotWithShape="1">
                <a:gsLst>
                  <a:gs pos="0">
                    <a:srgbClr val="FF3399"/>
                  </a:gs>
                  <a:gs pos="25000">
                    <a:srgbClr val="FF6633"/>
                  </a:gs>
                  <a:gs pos="50000">
                    <a:srgbClr val="FFFF00"/>
                  </a:gs>
                  <a:gs pos="75000">
                    <a:srgbClr val="01A78F"/>
                  </a:gs>
                  <a:gs pos="100000">
                    <a:srgbClr val="3366FF"/>
                  </a:gs>
                </a:gsLst>
                <a:lin ang="2700000" scaled="1"/>
              </a:gradFill>
            </c:spPr>
          </c:dPt>
          <c:dPt>
            <c:idx val="3"/>
          </c:dPt>
          <c:dPt>
            <c:idx val="4"/>
            <c:spPr>
              <a:gradFill rotWithShape="1">
                <a:gsLst>
                  <a:gs pos="0">
                    <a:srgbClr val="FFFF00"/>
                  </a:gs>
                  <a:gs pos="100000">
                    <a:srgbClr val="FFFF99"/>
                  </a:gs>
                </a:gsLst>
                <a:lin ang="2700000" scaled="1"/>
              </a:gradFill>
            </c:spPr>
          </c:dPt>
          <c:dPt>
            <c:idx val="5"/>
            <c:spPr>
              <a:solidFill>
                <a:srgbClr val="3366FF"/>
              </a:solidFill>
            </c:spPr>
          </c:dPt>
          <c:dPt>
            <c:idx val="6"/>
            <c:spPr>
              <a:solidFill>
                <a:srgbClr val="FF00FF"/>
              </a:solidFill>
            </c:spPr>
          </c:dPt>
          <c:dPt>
            <c:idx val="7"/>
            <c:spPr>
              <a:solidFill>
                <a:srgbClr val="00FFFF"/>
              </a:solidFill>
            </c:spPr>
          </c:dPt>
          <c:dPt>
            <c:idx val="8"/>
            <c:spPr>
              <a:solidFill>
                <a:srgbClr val="FFCC00"/>
              </a:solidFill>
            </c:spPr>
          </c:dPt>
          <c:dPt>
            <c:idx val="9"/>
            <c:spPr>
              <a:gradFill rotWithShape="1">
                <a:gsLst>
                  <a:gs pos="0">
                    <a:srgbClr val="FBEAC7"/>
                  </a:gs>
                  <a:gs pos="17999">
                    <a:srgbClr val="FEE7F2"/>
                  </a:gs>
                  <a:gs pos="36000">
                    <a:srgbClr val="FAC77D"/>
                  </a:gs>
                  <a:gs pos="61000">
                    <a:srgbClr val="FBA97D"/>
                  </a:gs>
                  <a:gs pos="82001">
                    <a:srgbClr val="FBD49C"/>
                  </a:gs>
                  <a:gs pos="100000">
                    <a:srgbClr val="FEE7F2"/>
                  </a:gs>
                </a:gsLst>
                <a:lin ang="2700000" scaled="1"/>
              </a:gradFill>
            </c:spPr>
          </c:dPt>
          <c:dPt>
            <c:idx val="10"/>
            <c:spPr>
              <a:solidFill>
                <a:srgbClr val="FF0000"/>
              </a:solidFill>
            </c:spPr>
          </c:dPt>
          <c:dLbls>
            <c:dLbl>
              <c:idx val="0"/>
              <c:layout>
                <c:manualLayout>
                  <c:x val="0"/>
                  <c:y val="0"/>
                </c:manualLayout>
              </c:layout>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1"/>
              <c:showVal val="0"/>
              <c:showBubbleSize val="0"/>
              <c:showCatName val="1"/>
              <c:showSerName val="0"/>
              <c:showPercent val="1"/>
            </c:dLbl>
            <c:dLbl>
              <c:idx val="1"/>
              <c:layout>
                <c:manualLayout>
                  <c:x val="0"/>
                  <c:y val="0"/>
                </c:manualLayout>
              </c:layout>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1"/>
              <c:showVal val="0"/>
              <c:showBubbleSize val="0"/>
              <c:showCatName val="1"/>
              <c:showSerName val="0"/>
              <c:showPercent val="1"/>
            </c:dLbl>
            <c:dLbl>
              <c:idx val="2"/>
              <c:layout>
                <c:manualLayout>
                  <c:x val="0"/>
                  <c:y val="0"/>
                </c:manualLayout>
              </c:layout>
              <c:txPr>
                <a:bodyPr vert="horz" rot="0" anchor="ctr"/>
                <a:lstStyle/>
                <a:p>
                  <a:pPr algn="ctr">
                    <a:defRPr lang="en-US" cap="none" sz="700" b="0" i="0" u="none" baseline="0">
                      <a:latin typeface="Arial"/>
                      <a:ea typeface="Arial"/>
                      <a:cs typeface="Arial"/>
                    </a:defRPr>
                  </a:pPr>
                </a:p>
              </c:txPr>
              <c:numFmt formatCode="0.0%" sourceLinked="0"/>
              <c:spPr>
                <a:noFill/>
                <a:ln>
                  <a:noFill/>
                </a:ln>
              </c:spPr>
              <c:showLegendKey val="1"/>
              <c:showVal val="0"/>
              <c:showBubbleSize val="0"/>
              <c:showCatName val="1"/>
              <c:showSerName val="0"/>
              <c:showPercent val="1"/>
            </c:dLbl>
            <c:dLbl>
              <c:idx val="3"/>
              <c:layout>
                <c:manualLayout>
                  <c:x val="0"/>
                  <c:y val="0"/>
                </c:manualLayout>
              </c:layout>
              <c:txPr>
                <a:bodyPr vert="horz" rot="0" anchor="ctr"/>
                <a:lstStyle/>
                <a:p>
                  <a:pPr algn="ctr">
                    <a:defRPr lang="en-US" cap="none" sz="700" b="0" i="0" u="none" baseline="0">
                      <a:latin typeface="Arial"/>
                      <a:ea typeface="Arial"/>
                      <a:cs typeface="Arial"/>
                    </a:defRPr>
                  </a:pPr>
                </a:p>
              </c:txPr>
              <c:numFmt formatCode="0.0%" sourceLinked="0"/>
              <c:showLegendKey val="1"/>
              <c:showVal val="0"/>
              <c:showBubbleSize val="0"/>
              <c:showCatName val="1"/>
              <c:showSerName val="0"/>
              <c:showPercent val="1"/>
            </c:dLbl>
            <c:dLbl>
              <c:idx val="4"/>
              <c:layout>
                <c:manualLayout>
                  <c:x val="0"/>
                  <c:y val="0"/>
                </c:manualLayout>
              </c:layout>
              <c:txPr>
                <a:bodyPr vert="horz" rot="0" anchor="ctr"/>
                <a:lstStyle/>
                <a:p>
                  <a:pPr algn="ctr">
                    <a:defRPr lang="en-US" cap="none" sz="700" b="0" i="0" u="none" baseline="0">
                      <a:latin typeface="Arial"/>
                      <a:ea typeface="Arial"/>
                      <a:cs typeface="Arial"/>
                    </a:defRPr>
                  </a:pPr>
                </a:p>
              </c:txPr>
              <c:numFmt formatCode="0.0%" sourceLinked="0"/>
              <c:showLegendKey val="1"/>
              <c:showVal val="0"/>
              <c:showBubbleSize val="0"/>
              <c:showCatName val="1"/>
              <c:showSerName val="0"/>
              <c:showPercent val="1"/>
            </c:dLbl>
            <c:dLbl>
              <c:idx val="5"/>
              <c:layout>
                <c:manualLayout>
                  <c:x val="0"/>
                  <c:y val="0"/>
                </c:manualLayout>
              </c:layout>
              <c:txPr>
                <a:bodyPr vert="horz" rot="0" anchor="ctr"/>
                <a:lstStyle/>
                <a:p>
                  <a:pPr algn="ctr">
                    <a:defRPr lang="en-US" cap="none" sz="700" b="0" i="0" u="none" baseline="0">
                      <a:latin typeface="Arial"/>
                      <a:ea typeface="Arial"/>
                      <a:cs typeface="Arial"/>
                    </a:defRPr>
                  </a:pPr>
                </a:p>
              </c:txPr>
              <c:numFmt formatCode="0.0%" sourceLinked="0"/>
              <c:showLegendKey val="1"/>
              <c:showVal val="0"/>
              <c:showBubbleSize val="0"/>
              <c:showCatName val="1"/>
              <c:showSerName val="0"/>
              <c:showPercent val="1"/>
            </c:dLbl>
            <c:dLbl>
              <c:idx val="6"/>
              <c:layout>
                <c:manualLayout>
                  <c:x val="0"/>
                  <c:y val="0"/>
                </c:manualLayout>
              </c:layout>
              <c:txPr>
                <a:bodyPr vert="horz" rot="0" anchor="ctr"/>
                <a:lstStyle/>
                <a:p>
                  <a:pPr algn="ctr">
                    <a:defRPr lang="en-US" cap="none" sz="700" b="0" i="0" u="none" baseline="0">
                      <a:latin typeface="Arial"/>
                      <a:ea typeface="Arial"/>
                      <a:cs typeface="Arial"/>
                    </a:defRPr>
                  </a:pPr>
                </a:p>
              </c:txPr>
              <c:numFmt formatCode="0.0%" sourceLinked="0"/>
              <c:showLegendKey val="1"/>
              <c:showVal val="0"/>
              <c:showBubbleSize val="0"/>
              <c:showCatName val="1"/>
              <c:showSerName val="0"/>
              <c:showPercent val="1"/>
            </c:dLbl>
            <c:dLbl>
              <c:idx val="7"/>
              <c:layout>
                <c:manualLayout>
                  <c:x val="0"/>
                  <c:y val="0"/>
                </c:manualLayout>
              </c:layout>
              <c:txPr>
                <a:bodyPr vert="horz" rot="0" anchor="ctr"/>
                <a:lstStyle/>
                <a:p>
                  <a:pPr algn="ctr">
                    <a:defRPr lang="en-US" cap="none" sz="700" b="0" i="0" u="none" baseline="0">
                      <a:latin typeface="Arial"/>
                      <a:ea typeface="Arial"/>
                      <a:cs typeface="Arial"/>
                    </a:defRPr>
                  </a:pPr>
                </a:p>
              </c:txPr>
              <c:numFmt formatCode="0.0%" sourceLinked="0"/>
              <c:showLegendKey val="1"/>
              <c:showVal val="0"/>
              <c:showBubbleSize val="0"/>
              <c:showCatName val="1"/>
              <c:showSerName val="0"/>
              <c:showPercent val="1"/>
            </c:dLbl>
            <c:dLbl>
              <c:idx val="8"/>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1"/>
              <c:showVal val="0"/>
              <c:showBubbleSize val="0"/>
              <c:showCatName val="1"/>
              <c:showSerName val="0"/>
              <c:showPercent val="1"/>
            </c:dLbl>
            <c:dLbl>
              <c:idx val="9"/>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1"/>
              <c:showVal val="0"/>
              <c:showBubbleSize val="0"/>
              <c:showCatName val="1"/>
              <c:showSerName val="0"/>
              <c:showPercent val="1"/>
            </c:dLbl>
            <c:dLbl>
              <c:idx val="1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1"/>
              <c:showVal val="0"/>
              <c:showBubbleSize val="0"/>
              <c:showCatName val="1"/>
              <c:showSerName val="0"/>
              <c:showPercent val="1"/>
            </c:dLbl>
            <c:numFmt formatCode="0.0%" sourceLinked="0"/>
            <c:spPr>
              <a:noFill/>
              <a:ln>
                <a:noFill/>
              </a:ln>
            </c:spPr>
            <c:txPr>
              <a:bodyPr vert="horz" rot="0" anchor="ctr"/>
              <a:lstStyle/>
              <a:p>
                <a:pPr algn="ctr">
                  <a:defRPr lang="en-US" cap="none" sz="700" b="0" i="0" u="none" baseline="0">
                    <a:latin typeface="Arial"/>
                    <a:ea typeface="Arial"/>
                    <a:cs typeface="Arial"/>
                  </a:defRPr>
                </a:pPr>
              </a:p>
            </c:txPr>
            <c:dLblPos val="bestFit"/>
            <c:showLegendKey val="1"/>
            <c:showVal val="0"/>
            <c:showBubbleSize val="0"/>
            <c:showCatName val="1"/>
            <c:showSerName val="0"/>
            <c:showLeaderLines val="1"/>
            <c:showPercent val="1"/>
          </c:dLbls>
          <c:cat>
            <c:strRef>
              <c:f>3!$B$5:$B$12</c:f>
              <c:strCache>
                <c:ptCount val="8"/>
                <c:pt idx="0">
                  <c:v>Personale</c:v>
                </c:pt>
                <c:pt idx="1">
                  <c:v>Acquisto di beni</c:v>
                </c:pt>
                <c:pt idx="2">
                  <c:v>Prestazioni di servizi</c:v>
                </c:pt>
                <c:pt idx="3">
                  <c:v>Utilizzo di beni di terzi</c:v>
                </c:pt>
                <c:pt idx="4">
                  <c:v>Trasferimenti</c:v>
                </c:pt>
                <c:pt idx="5">
                  <c:v>Interessi passivi e oneri finanziari</c:v>
                </c:pt>
                <c:pt idx="6">
                  <c:v>Imposte e tasse</c:v>
                </c:pt>
                <c:pt idx="7">
                  <c:v>Oneri straordinari</c:v>
                </c:pt>
              </c:strCache>
            </c:strRef>
          </c:cat>
          <c:val>
            <c:numRef>
              <c:f>3!$H$5:$H$12</c:f>
              <c:numCache>
                <c:ptCount val="8"/>
                <c:pt idx="0">
                  <c:v>0.3533497876853013</c:v>
                </c:pt>
                <c:pt idx="1">
                  <c:v>0.010890844716727454</c:v>
                </c:pt>
                <c:pt idx="2">
                  <c:v>0.2977800726497007</c:v>
                </c:pt>
                <c:pt idx="3">
                  <c:v>0.010271668823414173</c:v>
                </c:pt>
                <c:pt idx="4">
                  <c:v>0.2415445676619973</c:v>
                </c:pt>
                <c:pt idx="5">
                  <c:v>0.057278349880942936</c:v>
                </c:pt>
                <c:pt idx="6">
                  <c:v>0.02559038041629301</c:v>
                </c:pt>
                <c:pt idx="7">
                  <c:v>0.0032943281656231294</c:v>
                </c:pt>
              </c:numCache>
            </c:numRef>
          </c:val>
        </c:ser>
        <c:ser>
          <c:idx val="1"/>
          <c:order val="1"/>
          <c:explosion val="4"/>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3!$B$5:$B$12</c:f>
              <c:strCache>
                <c:ptCount val="8"/>
                <c:pt idx="0">
                  <c:v>Personale</c:v>
                </c:pt>
                <c:pt idx="1">
                  <c:v>Acquisto di beni</c:v>
                </c:pt>
                <c:pt idx="2">
                  <c:v>Prestazioni di servizi</c:v>
                </c:pt>
                <c:pt idx="3">
                  <c:v>Utilizzo di beni di terzi</c:v>
                </c:pt>
                <c:pt idx="4">
                  <c:v>Trasferimenti</c:v>
                </c:pt>
                <c:pt idx="5">
                  <c:v>Interessi passivi e oneri finanziari</c:v>
                </c:pt>
                <c:pt idx="6">
                  <c:v>Imposte e tasse</c:v>
                </c:pt>
                <c:pt idx="7">
                  <c:v>Oneri straordinari</c:v>
                </c:pt>
              </c:strCache>
            </c:strRef>
          </c:cat>
          <c:val>
            <c:numRef>
              <c:f>3!#REF!</c:f>
              <c:numCache>
                <c:ptCount val="1"/>
                <c:pt idx="0">
                  <c:v>1</c:v>
                </c:pt>
              </c:numCache>
            </c:numRef>
          </c:val>
        </c:ser>
        <c:firstSliceAng val="70"/>
      </c:pie3DChart>
      <c:spPr>
        <a:noFill/>
        <a:ln>
          <a:noFill/>
        </a:ln>
      </c:spPr>
    </c:plotArea>
    <c:legend>
      <c:legendPos val="r"/>
      <c:layout>
        <c:manualLayout>
          <c:xMode val="edge"/>
          <c:yMode val="edge"/>
          <c:x val="0.817"/>
          <c:y val="0"/>
          <c:w val="0.183"/>
          <c:h val="0.68225"/>
        </c:manualLayout>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0" u="none" baseline="0">
                <a:latin typeface="Arial"/>
                <a:ea typeface="Arial"/>
                <a:cs typeface="Arial"/>
              </a:rPr>
              <a:t>ANNO 2014</a:t>
            </a:r>
          </a:p>
        </c:rich>
      </c:tx>
      <c:layout>
        <c:manualLayout>
          <c:xMode val="factor"/>
          <c:yMode val="factor"/>
          <c:x val="-0.1275"/>
          <c:y val="-0.01825"/>
        </c:manualLayout>
      </c:layout>
      <c:spPr>
        <a:noFill/>
        <a:ln>
          <a:noFill/>
        </a:ln>
      </c:spPr>
    </c:title>
    <c:view3D>
      <c:rotX val="50"/>
      <c:hPercent val="100"/>
      <c:rotY val="70"/>
      <c:depthPercent val="100"/>
      <c:rAngAx val="1"/>
    </c:view3D>
    <c:plotArea>
      <c:layout>
        <c:manualLayout>
          <c:xMode val="edge"/>
          <c:yMode val="edge"/>
          <c:x val="0.11625"/>
          <c:y val="0.26375"/>
          <c:w val="0.5955"/>
          <c:h val="0.649"/>
        </c:manualLayout>
      </c:layout>
      <c:pie3DChart>
        <c:varyColors val="1"/>
        <c:ser>
          <c:idx val="0"/>
          <c:order val="0"/>
          <c:tx>
            <c:strRef>
              <c:f>3!$B$5:$B$12</c:f>
              <c:strCache>
                <c:ptCount val="1"/>
                <c:pt idx="0">
                  <c:v>Personale Acquisto di beni Prestazioni di servizi Utilizzo di beni di terzi Trasferimenti Interessi passivi e oneri finanziari Imposte e tasse Oneri straordinari</c:v>
                </c:pt>
              </c:strCache>
            </c:strRef>
          </c:tx>
          <c:explosion val="8"/>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CC99FF"/>
                  </a:gs>
                  <a:gs pos="100000">
                    <a:srgbClr val="00FF00"/>
                  </a:gs>
                </a:gsLst>
                <a:lin ang="18900000" scaled="1"/>
              </a:gradFill>
            </c:spPr>
          </c:dPt>
          <c:dPt>
            <c:idx val="1"/>
            <c:spPr>
              <a:gradFill rotWithShape="1">
                <a:gsLst>
                  <a:gs pos="0">
                    <a:srgbClr val="5E9EFF"/>
                  </a:gs>
                  <a:gs pos="39999">
                    <a:srgbClr val="85C2FF"/>
                  </a:gs>
                  <a:gs pos="70000">
                    <a:srgbClr val="C4D6EB"/>
                  </a:gs>
                  <a:gs pos="100000">
                    <a:srgbClr val="FFEBFA"/>
                  </a:gs>
                </a:gsLst>
                <a:lin ang="2700000" scaled="1"/>
              </a:gradFill>
            </c:spPr>
          </c:dPt>
          <c:dPt>
            <c:idx val="2"/>
            <c:spPr>
              <a:gradFill rotWithShape="1">
                <a:gsLst>
                  <a:gs pos="0">
                    <a:srgbClr val="FF3399"/>
                  </a:gs>
                  <a:gs pos="25000">
                    <a:srgbClr val="FF6633"/>
                  </a:gs>
                  <a:gs pos="50000">
                    <a:srgbClr val="FFFF00"/>
                  </a:gs>
                  <a:gs pos="75000">
                    <a:srgbClr val="01A78F"/>
                  </a:gs>
                  <a:gs pos="100000">
                    <a:srgbClr val="3366FF"/>
                  </a:gs>
                </a:gsLst>
                <a:lin ang="2700000" scaled="1"/>
              </a:gradFill>
            </c:spPr>
          </c:dPt>
          <c:dPt>
            <c:idx val="3"/>
          </c:dPt>
          <c:dPt>
            <c:idx val="4"/>
            <c:spPr>
              <a:gradFill rotWithShape="1">
                <a:gsLst>
                  <a:gs pos="0">
                    <a:srgbClr val="FFFF00"/>
                  </a:gs>
                  <a:gs pos="100000">
                    <a:srgbClr val="FFFF99"/>
                  </a:gs>
                </a:gsLst>
                <a:lin ang="5400000" scaled="1"/>
              </a:gradFill>
            </c:spPr>
          </c:dPt>
          <c:dPt>
            <c:idx val="5"/>
            <c:spPr>
              <a:solidFill>
                <a:srgbClr val="3366FF"/>
              </a:solidFill>
            </c:spPr>
          </c:dPt>
          <c:dPt>
            <c:idx val="6"/>
            <c:spPr>
              <a:solidFill>
                <a:srgbClr val="FF00FF"/>
              </a:solidFill>
            </c:spPr>
          </c:dPt>
          <c:dPt>
            <c:idx val="7"/>
            <c:spPr>
              <a:solidFill>
                <a:srgbClr val="00FFFF"/>
              </a:solidFill>
            </c:spPr>
          </c:dPt>
          <c:dPt>
            <c:idx val="8"/>
            <c:spPr>
              <a:solidFill>
                <a:srgbClr val="FFCC00"/>
              </a:solidFill>
            </c:spPr>
          </c:dPt>
          <c:dPt>
            <c:idx val="9"/>
            <c:spPr>
              <a:gradFill rotWithShape="1">
                <a:gsLst>
                  <a:gs pos="0">
                    <a:srgbClr val="FEE7F2"/>
                  </a:gs>
                  <a:gs pos="17999">
                    <a:srgbClr val="FBD49C"/>
                  </a:gs>
                  <a:gs pos="39000">
                    <a:srgbClr val="FBA97D"/>
                  </a:gs>
                  <a:gs pos="64000">
                    <a:srgbClr val="FAC77D"/>
                  </a:gs>
                  <a:gs pos="82001">
                    <a:srgbClr val="FEE7F2"/>
                  </a:gs>
                  <a:gs pos="100000">
                    <a:srgbClr val="FBEAC7"/>
                  </a:gs>
                </a:gsLst>
                <a:lin ang="18900000" scaled="1"/>
              </a:gradFill>
            </c:spPr>
          </c:dPt>
          <c:dPt>
            <c:idx val="10"/>
            <c:spPr>
              <a:solidFill>
                <a:srgbClr val="FF0000"/>
              </a:solidFill>
            </c:spPr>
          </c:dPt>
          <c:dLbls>
            <c:dLbl>
              <c:idx val="0"/>
              <c:layout>
                <c:manualLayout>
                  <c:x val="0"/>
                  <c:y val="0"/>
                </c:manualLayout>
              </c:layout>
              <c:txPr>
                <a:bodyPr vert="horz" rot="0" anchor="ctr"/>
                <a:lstStyle/>
                <a:p>
                  <a:pPr algn="ctr">
                    <a:defRPr lang="en-US" cap="none" sz="700" b="0" i="0" u="none" baseline="0">
                      <a:latin typeface="Arial"/>
                      <a:ea typeface="Arial"/>
                      <a:cs typeface="Arial"/>
                    </a:defRPr>
                  </a:pPr>
                </a:p>
              </c:txPr>
              <c:numFmt formatCode="0%" sourceLinked="0"/>
              <c:spPr>
                <a:noFill/>
                <a:ln>
                  <a:noFill/>
                </a:ln>
              </c:spPr>
              <c:showLegendKey val="1"/>
              <c:showVal val="0"/>
              <c:showBubbleSize val="0"/>
              <c:showCatName val="1"/>
              <c:showSerName val="0"/>
              <c:showPercent val="1"/>
            </c:dLbl>
            <c:dLbl>
              <c:idx val="1"/>
              <c:layout>
                <c:manualLayout>
                  <c:x val="0"/>
                  <c:y val="0"/>
                </c:manualLayout>
              </c:layout>
              <c:txPr>
                <a:bodyPr vert="horz" rot="0" anchor="ctr"/>
                <a:lstStyle/>
                <a:p>
                  <a:pPr algn="ctr">
                    <a:defRPr lang="en-US" cap="none" sz="700" b="0" i="0" u="none" baseline="0">
                      <a:latin typeface="Arial"/>
                      <a:ea typeface="Arial"/>
                      <a:cs typeface="Arial"/>
                    </a:defRPr>
                  </a:pPr>
                </a:p>
              </c:txPr>
              <c:numFmt formatCode="0%" sourceLinked="0"/>
              <c:spPr>
                <a:noFill/>
                <a:ln>
                  <a:noFill/>
                </a:ln>
              </c:spPr>
              <c:showLegendKey val="1"/>
              <c:showVal val="0"/>
              <c:showBubbleSize val="0"/>
              <c:showCatName val="1"/>
              <c:showSerName val="0"/>
              <c:showPercent val="1"/>
            </c:dLbl>
            <c:dLbl>
              <c:idx val="2"/>
              <c:layout>
                <c:manualLayout>
                  <c:x val="0"/>
                  <c:y val="0"/>
                </c:manualLayout>
              </c:layout>
              <c:txPr>
                <a:bodyPr vert="horz" rot="0" anchor="ctr"/>
                <a:lstStyle/>
                <a:p>
                  <a:pPr algn="ctr">
                    <a:defRPr lang="en-US" cap="none" sz="700" b="0" i="0" u="none" baseline="0">
                      <a:latin typeface="Arial"/>
                      <a:ea typeface="Arial"/>
                      <a:cs typeface="Arial"/>
                    </a:defRPr>
                  </a:pPr>
                </a:p>
              </c:txPr>
              <c:numFmt formatCode="0%" sourceLinked="0"/>
              <c:spPr>
                <a:noFill/>
                <a:ln>
                  <a:noFill/>
                </a:ln>
              </c:spPr>
              <c:showLegendKey val="1"/>
              <c:showVal val="0"/>
              <c:showBubbleSize val="0"/>
              <c:showCatName val="1"/>
              <c:showSerName val="0"/>
              <c:showPercent val="1"/>
            </c:dLbl>
            <c:dLbl>
              <c:idx val="3"/>
              <c:layout>
                <c:manualLayout>
                  <c:x val="0"/>
                  <c:y val="0"/>
                </c:manualLayout>
              </c:layout>
              <c:txPr>
                <a:bodyPr vert="horz" rot="0" anchor="ctr"/>
                <a:lstStyle/>
                <a:p>
                  <a:pPr algn="ctr">
                    <a:defRPr lang="en-US" cap="none" sz="700" b="0" i="0" u="none" baseline="0">
                      <a:latin typeface="Arial"/>
                      <a:ea typeface="Arial"/>
                      <a:cs typeface="Arial"/>
                    </a:defRPr>
                  </a:pPr>
                </a:p>
              </c:txPr>
              <c:numFmt formatCode="0%" sourceLinked="0"/>
              <c:spPr>
                <a:noFill/>
                <a:ln>
                  <a:noFill/>
                </a:ln>
              </c:spPr>
              <c:showLegendKey val="1"/>
              <c:showVal val="0"/>
              <c:showBubbleSize val="0"/>
              <c:showCatName val="1"/>
              <c:showSerName val="0"/>
              <c:showPercent val="1"/>
            </c:dLbl>
            <c:dLbl>
              <c:idx val="4"/>
              <c:layout>
                <c:manualLayout>
                  <c:x val="0"/>
                  <c:y val="0"/>
                </c:manualLayout>
              </c:layout>
              <c:txPr>
                <a:bodyPr vert="horz" rot="0" anchor="ctr"/>
                <a:lstStyle/>
                <a:p>
                  <a:pPr algn="ctr">
                    <a:defRPr lang="en-US" cap="none" sz="700" b="0" i="0" u="none" baseline="0">
                      <a:latin typeface="Arial"/>
                      <a:ea typeface="Arial"/>
                      <a:cs typeface="Arial"/>
                    </a:defRPr>
                  </a:pPr>
                </a:p>
              </c:txPr>
              <c:numFmt formatCode="0%" sourceLinked="0"/>
              <c:spPr>
                <a:noFill/>
                <a:ln>
                  <a:noFill/>
                </a:ln>
              </c:spPr>
              <c:showLegendKey val="1"/>
              <c:showVal val="0"/>
              <c:showBubbleSize val="0"/>
              <c:showCatName val="1"/>
              <c:showSerName val="0"/>
              <c:showPercent val="1"/>
            </c:dLbl>
            <c:dLbl>
              <c:idx val="5"/>
              <c:layout>
                <c:manualLayout>
                  <c:x val="0"/>
                  <c:y val="0"/>
                </c:manualLayout>
              </c:layout>
              <c:txPr>
                <a:bodyPr vert="horz" rot="0" anchor="ctr"/>
                <a:lstStyle/>
                <a:p>
                  <a:pPr algn="ctr">
                    <a:defRPr lang="en-US" cap="none" sz="700" b="0" i="0" u="none" baseline="0">
                      <a:latin typeface="Arial"/>
                      <a:ea typeface="Arial"/>
                      <a:cs typeface="Arial"/>
                    </a:defRPr>
                  </a:pPr>
                </a:p>
              </c:txPr>
              <c:numFmt formatCode="0%" sourceLinked="0"/>
              <c:spPr>
                <a:noFill/>
                <a:ln>
                  <a:noFill/>
                </a:ln>
              </c:spPr>
              <c:showLegendKey val="1"/>
              <c:showVal val="0"/>
              <c:showBubbleSize val="0"/>
              <c:showCatName val="1"/>
              <c:showSerName val="0"/>
              <c:showPercent val="1"/>
            </c:dLbl>
            <c:dLbl>
              <c:idx val="6"/>
              <c:layout>
                <c:manualLayout>
                  <c:x val="0"/>
                  <c:y val="0"/>
                </c:manualLayout>
              </c:layout>
              <c:txPr>
                <a:bodyPr vert="horz" rot="0" anchor="ctr"/>
                <a:lstStyle/>
                <a:p>
                  <a:pPr algn="ctr">
                    <a:defRPr lang="en-US" cap="none" sz="700" b="0" i="0" u="none" baseline="0">
                      <a:latin typeface="Arial"/>
                      <a:ea typeface="Arial"/>
                      <a:cs typeface="Arial"/>
                    </a:defRPr>
                  </a:pPr>
                </a:p>
              </c:txPr>
              <c:numFmt formatCode="0%" sourceLinked="0"/>
              <c:spPr>
                <a:noFill/>
                <a:ln>
                  <a:noFill/>
                </a:ln>
              </c:spPr>
              <c:showLegendKey val="1"/>
              <c:showVal val="0"/>
              <c:showBubbleSize val="0"/>
              <c:showCatName val="1"/>
              <c:showSerName val="0"/>
              <c:showPercent val="1"/>
            </c:dLbl>
            <c:dLbl>
              <c:idx val="7"/>
              <c:layout>
                <c:manualLayout>
                  <c:x val="0"/>
                  <c:y val="0"/>
                </c:manualLayout>
              </c:layout>
              <c:txPr>
                <a:bodyPr vert="horz" rot="0" anchor="ctr"/>
                <a:lstStyle/>
                <a:p>
                  <a:pPr algn="ctr">
                    <a:defRPr lang="en-US" cap="none" sz="700" b="0" i="0" u="none" baseline="0">
                      <a:latin typeface="Arial"/>
                      <a:ea typeface="Arial"/>
                      <a:cs typeface="Arial"/>
                    </a:defRPr>
                  </a:pPr>
                </a:p>
              </c:txPr>
              <c:numFmt formatCode="0%" sourceLinked="0"/>
              <c:spPr>
                <a:noFill/>
                <a:ln>
                  <a:noFill/>
                </a:ln>
              </c:spPr>
              <c:showLegendKey val="1"/>
              <c:showVal val="0"/>
              <c:showBubbleSize val="0"/>
              <c:showCatName val="1"/>
              <c:showSerName val="0"/>
              <c:showPercent val="1"/>
            </c:dLbl>
            <c:numFmt formatCode="0%" sourceLinked="0"/>
            <c:spPr>
              <a:noFill/>
              <a:ln>
                <a:noFill/>
              </a:ln>
            </c:spPr>
            <c:txPr>
              <a:bodyPr vert="horz" rot="0" anchor="ctr"/>
              <a:lstStyle/>
              <a:p>
                <a:pPr algn="ctr">
                  <a:defRPr lang="en-US" cap="none" sz="700" b="0" i="0" u="none" baseline="0">
                    <a:latin typeface="Arial"/>
                    <a:ea typeface="Arial"/>
                    <a:cs typeface="Arial"/>
                  </a:defRPr>
                </a:pPr>
              </a:p>
            </c:txPr>
            <c:showLegendKey val="1"/>
            <c:showVal val="0"/>
            <c:showBubbleSize val="0"/>
            <c:showCatName val="1"/>
            <c:showSerName val="0"/>
            <c:showLeaderLines val="1"/>
            <c:showPercent val="1"/>
          </c:dLbls>
          <c:cat>
            <c:strRef>
              <c:f>3!$B$5:$B$15</c:f>
              <c:strCache>
                <c:ptCount val="8"/>
                <c:pt idx="0">
                  <c:v>Personale</c:v>
                </c:pt>
                <c:pt idx="1">
                  <c:v>Acquisto di beni</c:v>
                </c:pt>
                <c:pt idx="2">
                  <c:v>Prestazioni di servizi</c:v>
                </c:pt>
                <c:pt idx="3">
                  <c:v>Utilizzo di beni di terzi</c:v>
                </c:pt>
                <c:pt idx="4">
                  <c:v>Trasferimenti</c:v>
                </c:pt>
                <c:pt idx="5">
                  <c:v>Interessi passivi e oneri finanziari</c:v>
                </c:pt>
                <c:pt idx="6">
                  <c:v>Imposte e tasse</c:v>
                </c:pt>
                <c:pt idx="7">
                  <c:v>Oneri straordinari</c:v>
                </c:pt>
              </c:strCache>
            </c:strRef>
          </c:cat>
          <c:val>
            <c:numRef>
              <c:f>3!$G$5:$G$12</c:f>
              <c:numCache>
                <c:ptCount val="8"/>
                <c:pt idx="0">
                  <c:v>0.36531466999272916</c:v>
                </c:pt>
                <c:pt idx="1">
                  <c:v>0.013773426392531077</c:v>
                </c:pt>
                <c:pt idx="2">
                  <c:v>0.2771293310131083</c:v>
                </c:pt>
                <c:pt idx="3">
                  <c:v>0.010593194530786661</c:v>
                </c:pt>
                <c:pt idx="4">
                  <c:v>0.24935111989314246</c:v>
                </c:pt>
                <c:pt idx="5">
                  <c:v>0.055417153897033375</c:v>
                </c:pt>
                <c:pt idx="6">
                  <c:v>0.02686342156290081</c:v>
                </c:pt>
                <c:pt idx="7">
                  <c:v>0.0015576827177681137</c:v>
                </c:pt>
              </c:numCache>
            </c:numRef>
          </c:val>
        </c:ser>
        <c:firstSliceAng val="70"/>
      </c:pie3DChart>
      <c:spPr>
        <a:noFill/>
        <a:ln>
          <a:noFill/>
        </a:ln>
      </c:spPr>
    </c:plotArea>
    <c:legend>
      <c:legendPos val="r"/>
      <c:layout>
        <c:manualLayout>
          <c:xMode val="edge"/>
          <c:yMode val="edge"/>
          <c:x val="0.7855"/>
          <c:y val="0.0045"/>
          <c:w val="0.213"/>
          <c:h val="0.59325"/>
        </c:manualLayout>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Investimenti 2015</a:t>
            </a:r>
          </a:p>
        </c:rich>
      </c:tx>
      <c:layout>
        <c:manualLayout>
          <c:xMode val="factor"/>
          <c:yMode val="factor"/>
          <c:x val="-0.06725"/>
          <c:y val="0.02725"/>
        </c:manualLayout>
      </c:layout>
      <c:spPr>
        <a:ln w="3175">
          <a:noFill/>
        </a:ln>
      </c:spPr>
    </c:title>
    <c:view3D>
      <c:rotX val="35"/>
      <c:hPercent val="100"/>
      <c:rotY val="190"/>
      <c:depthPercent val="100"/>
      <c:rAngAx val="1"/>
    </c:view3D>
    <c:plotArea>
      <c:layout>
        <c:manualLayout>
          <c:xMode val="edge"/>
          <c:yMode val="edge"/>
          <c:x val="0.1955"/>
          <c:y val="0.3445"/>
          <c:w val="0.41525"/>
          <c:h val="0.39325"/>
        </c:manualLayout>
      </c:layout>
      <c:pie3DChart>
        <c:varyColors val="1"/>
        <c:ser>
          <c:idx val="0"/>
          <c:order val="0"/>
          <c:tx>
            <c:strRef>
              <c:f>4!$B$6:$B$9</c:f>
              <c:strCache>
                <c:ptCount val="1"/>
                <c:pt idx="0">
                  <c:v>Interventi nel settore della viabilità (strade provinciali e regionali) Interventi nel settore dell'ediliza scolastica e patrimoniale Interventi nel settore dell'ambiente e territorio Interventi di investimenti in altri settori di competenza provinciale</c:v>
                </c:pt>
              </c:strCache>
            </c:strRef>
          </c:tx>
          <c:spPr>
            <a:solidFill>
              <a:srgbClr val="9999FF"/>
            </a:solidFill>
            <a:ln w="3175">
              <a:solidFill/>
            </a:ln>
          </c:spPr>
          <c:explosion val="15"/>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a:ln w="3175">
                <a:solidFill/>
              </a:ln>
            </c:spPr>
          </c:dPt>
          <c:dPt>
            <c:idx val="1"/>
            <c:spPr>
              <a:solidFill>
                <a:srgbClr val="FF00FF"/>
              </a:solidFill>
              <a:ln w="3175">
                <a:solidFill/>
              </a:ln>
            </c:spPr>
          </c:dPt>
          <c:dPt>
            <c:idx val="2"/>
            <c:explosion val="29"/>
            <c:spPr>
              <a:solidFill>
                <a:srgbClr val="FFFF00"/>
              </a:solidFill>
              <a:ln w="3175">
                <a:solidFill/>
              </a:ln>
            </c:spPr>
          </c:dPt>
          <c:dPt>
            <c:idx val="3"/>
            <c:spPr>
              <a:solidFill>
                <a:srgbClr val="00FF00"/>
              </a:solidFill>
              <a:ln w="3175">
                <a:solidFill/>
              </a:ln>
            </c:spPr>
          </c:dPt>
          <c:dPt>
            <c:idx val="4"/>
            <c:spPr>
              <a:solidFill>
                <a:srgbClr val="00FFFF"/>
              </a:solidFill>
              <a:ln w="3175">
                <a:solidFill/>
              </a:ln>
            </c:spPr>
          </c:dPt>
          <c:dLbls>
            <c:dLbl>
              <c:idx val="0"/>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0%" sourceLinked="0"/>
              <c:showLegendKey val="1"/>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0%" sourceLinked="0"/>
              <c:showLegendKey val="1"/>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0%" sourceLinked="0"/>
              <c:showLegendKey val="1"/>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700" b="0" i="0" u="none" baseline="0">
                      <a:solidFill>
                        <a:srgbClr val="000000"/>
                      </a:solidFill>
                      <a:latin typeface="Arial"/>
                      <a:ea typeface="Arial"/>
                      <a:cs typeface="Arial"/>
                    </a:defRPr>
                  </a:pPr>
                </a:p>
              </c:txPr>
              <c:numFmt formatCode="0.00%" sourceLinked="0"/>
              <c:showLegendKey val="1"/>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0%" sourceLinked="0"/>
              <c:showLegendKey val="1"/>
              <c:showVal val="0"/>
              <c:showBubbleSize val="0"/>
              <c:showCatName val="1"/>
              <c:showSerName val="0"/>
              <c:showPercent val="1"/>
              <c:separator>
</c:separator>
            </c:dLbl>
            <c:numFmt formatCode="0.00%" sourceLinked="0"/>
            <c:txPr>
              <a:bodyPr vert="horz" rot="0" anchor="ctr"/>
              <a:lstStyle/>
              <a:p>
                <a:pPr algn="ctr">
                  <a:defRPr lang="en-US" cap="none" sz="700" b="0" i="0" u="none" baseline="0">
                    <a:solidFill>
                      <a:srgbClr val="000000"/>
                    </a:solidFill>
                    <a:latin typeface="Arial"/>
                    <a:ea typeface="Arial"/>
                    <a:cs typeface="Arial"/>
                  </a:defRPr>
                </a:pPr>
              </a:p>
            </c:txPr>
            <c:showLegendKey val="1"/>
            <c:showVal val="0"/>
            <c:showBubbleSize val="0"/>
            <c:showCatName val="1"/>
            <c:showSerName val="0"/>
            <c:showLeaderLines val="1"/>
            <c:showPercent val="1"/>
            <c:separator>
</c:separator>
          </c:dLbls>
          <c:cat>
            <c:strRef>
              <c:f>4!$B$6:$B$9</c:f>
              <c:strCache>
                <c:ptCount val="4"/>
                <c:pt idx="0">
                  <c:v>Interventi nel settore della viabilità (strade provinciali e regionali)</c:v>
                </c:pt>
                <c:pt idx="1">
                  <c:v>Interventi nel settore dell'ediliza scolastica e patrimoniale</c:v>
                </c:pt>
                <c:pt idx="2">
                  <c:v>Interventi nel settore dell'ambiente e territorio</c:v>
                </c:pt>
                <c:pt idx="3">
                  <c:v>Interventi di investimenti in altri settori di competenza provinciale</c:v>
                </c:pt>
              </c:strCache>
            </c:strRef>
          </c:cat>
          <c:val>
            <c:numRef>
              <c:f>4!$D$6:$D$9</c:f>
              <c:numCache>
                <c:ptCount val="4"/>
                <c:pt idx="0">
                  <c:v>53.057108729961875</c:v>
                </c:pt>
                <c:pt idx="1">
                  <c:v>12.183568794154114</c:v>
                </c:pt>
                <c:pt idx="2">
                  <c:v>14.77421778836567</c:v>
                </c:pt>
                <c:pt idx="3">
                  <c:v>19.98510468751833</c:v>
                </c:pt>
              </c:numCache>
            </c:numRef>
          </c:val>
        </c:ser>
        <c:firstSliceAng val="190"/>
      </c:pie3DChart>
      <c:spPr>
        <a:noFill/>
        <a:ln>
          <a:noFill/>
        </a:ln>
      </c:spPr>
    </c:plotArea>
    <c:legend>
      <c:legendPos val="r"/>
      <c:layout>
        <c:manualLayout>
          <c:xMode val="edge"/>
          <c:yMode val="edge"/>
          <c:x val="0.70375"/>
          <c:y val="0.023"/>
          <c:w val="0.2885"/>
          <c:h val="0.42975"/>
        </c:manualLayout>
      </c:layout>
      <c:overlay val="0"/>
      <c:txPr>
        <a:bodyPr vert="horz" rot="0"/>
        <a:lstStyle/>
        <a:p>
          <a:pPr>
            <a:defRPr lang="en-US" cap="none" sz="800" b="0" i="0" u="none" baseline="0">
              <a:solidFill>
                <a:srgbClr val="000000"/>
              </a:solidFill>
              <a:latin typeface="Arial"/>
              <a:ea typeface="Arial"/>
              <a:cs typeface="Arial"/>
            </a:defRPr>
          </a:pPr>
        </a:p>
      </c:txPr>
    </c:legend>
    <c:sideWall>
      <c:thickness val="0"/>
    </c:sideWall>
    <c:backWall>
      <c:thickness val="0"/>
    </c:backWall>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Le fonti di Finanziamento degli Investimenti - 2015</a:t>
            </a:r>
          </a:p>
        </c:rich>
      </c:tx>
      <c:layout>
        <c:manualLayout>
          <c:xMode val="factor"/>
          <c:yMode val="factor"/>
          <c:x val="-0.0765"/>
          <c:y val="0.00225"/>
        </c:manualLayout>
      </c:layout>
      <c:spPr>
        <a:noFill/>
        <a:ln>
          <a:noFill/>
        </a:ln>
      </c:spPr>
    </c:title>
    <c:view3D>
      <c:rotX val="60"/>
      <c:hPercent val="100"/>
      <c:rotY val="330"/>
      <c:depthPercent val="100"/>
      <c:rAngAx val="1"/>
    </c:view3D>
    <c:plotArea>
      <c:layout>
        <c:manualLayout>
          <c:xMode val="edge"/>
          <c:yMode val="edge"/>
          <c:x val="0.22"/>
          <c:y val="0.16"/>
          <c:w val="0.42325"/>
          <c:h val="0.6485"/>
        </c:manualLayout>
      </c:layout>
      <c:pie3DChart>
        <c:varyColors val="1"/>
        <c:ser>
          <c:idx val="0"/>
          <c:order val="0"/>
          <c:tx>
            <c:strRef>
              <c:f>5!$B$6:$B$13</c:f>
              <c:strCache>
                <c:ptCount val="1"/>
                <c:pt idx="0">
                  <c:v>Mutui o altre forme di indebitamento Contributi di enti del settore pubblico Alienazioni patrimoniali realizzate Avanzo di amministrazione Altre forme di finanziamento diverse dalle precedenti Entrate acquisite mediante apporti di capitali privati Entrate</c:v>
                </c:pt>
              </c:strCache>
            </c:strRef>
          </c:tx>
          <c:explosion val="13"/>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c:spPr>
          </c:dPt>
          <c:dPt>
            <c:idx val="1"/>
            <c:spPr>
              <a:gradFill rotWithShape="1">
                <a:gsLst>
                  <a:gs pos="0">
                    <a:srgbClr val="FC9FCB"/>
                  </a:gs>
                  <a:gs pos="13000">
                    <a:srgbClr val="F8B049"/>
                  </a:gs>
                  <a:gs pos="21001">
                    <a:srgbClr val="F8B049"/>
                  </a:gs>
                  <a:gs pos="63000">
                    <a:srgbClr val="FEE7F2"/>
                  </a:gs>
                  <a:gs pos="67000">
                    <a:srgbClr val="F952A0"/>
                  </a:gs>
                  <a:gs pos="69000">
                    <a:srgbClr val="C50849"/>
                  </a:gs>
                  <a:gs pos="82001">
                    <a:srgbClr val="B43E85"/>
                  </a:gs>
                  <a:gs pos="100000">
                    <a:srgbClr val="F8B049"/>
                  </a:gs>
                </a:gsLst>
                <a:path path="rect">
                  <a:fillToRect r="100000" b="100000"/>
                </a:path>
              </a:gradFill>
            </c:spPr>
          </c:dPt>
          <c:dPt>
            <c:idx val="2"/>
            <c:spPr>
              <a:solidFill>
                <a:srgbClr val="00FFFF"/>
              </a:solidFill>
            </c:spPr>
          </c:dPt>
          <c:dPt>
            <c:idx val="3"/>
            <c:spPr>
              <a:solidFill>
                <a:srgbClr val="0000FF"/>
              </a:solidFill>
            </c:spPr>
          </c:dPt>
          <c:dPt>
            <c:idx val="4"/>
            <c:explosion val="26"/>
            <c:spPr>
              <a:solidFill>
                <a:srgbClr val="FF0000"/>
              </a:solidFill>
            </c:spPr>
          </c:dPt>
          <c:dPt>
            <c:idx val="5"/>
            <c:explosion val="50"/>
            <c:spPr>
              <a:solidFill>
                <a:srgbClr val="00FF00"/>
              </a:solidFill>
            </c:spPr>
          </c:dPt>
          <c:dPt>
            <c:idx val="6"/>
            <c:explosion val="17"/>
            <c:spPr>
              <a:solidFill>
                <a:srgbClr val="FF9900"/>
              </a:solidFill>
            </c:spPr>
          </c:dPt>
          <c:dPt>
            <c:idx val="7"/>
          </c:dPt>
          <c:dLbls>
            <c:dLbl>
              <c:idx val="0"/>
              <c:layout>
                <c:manualLayout>
                  <c:x val="0"/>
                  <c:y val="0"/>
                </c:manualLayout>
              </c:layout>
              <c:txPr>
                <a:bodyPr vert="horz" rot="0" anchor="ctr"/>
                <a:lstStyle/>
                <a:p>
                  <a:pPr algn="ctr">
                    <a:defRPr lang="en-US" cap="none" sz="700" b="0" i="0" u="none" baseline="0">
                      <a:latin typeface="Arial"/>
                      <a:ea typeface="Arial"/>
                      <a:cs typeface="Arial"/>
                    </a:defRPr>
                  </a:pPr>
                </a:p>
              </c:txPr>
              <c:numFmt formatCode="0.00%" sourceLinked="0"/>
              <c:spPr>
                <a:noFill/>
                <a:ln>
                  <a:noFill/>
                </a:ln>
              </c:spPr>
              <c:showLegendKey val="1"/>
              <c:showVal val="0"/>
              <c:showBubbleSize val="0"/>
              <c:showCatName val="1"/>
              <c:showSerName val="0"/>
              <c:showPercent val="1"/>
            </c:dLbl>
            <c:dLbl>
              <c:idx val="1"/>
              <c:layout>
                <c:manualLayout>
                  <c:x val="0"/>
                  <c:y val="0"/>
                </c:manualLayout>
              </c:layout>
              <c:txPr>
                <a:bodyPr vert="horz" rot="0" anchor="ctr"/>
                <a:lstStyle/>
                <a:p>
                  <a:pPr algn="ctr">
                    <a:defRPr lang="en-US" cap="none" sz="700" b="0" i="0" u="none" baseline="0">
                      <a:latin typeface="Arial"/>
                      <a:ea typeface="Arial"/>
                      <a:cs typeface="Arial"/>
                    </a:defRPr>
                  </a:pPr>
                </a:p>
              </c:txPr>
              <c:numFmt formatCode="0.00%" sourceLinked="0"/>
              <c:spPr>
                <a:noFill/>
                <a:ln>
                  <a:noFill/>
                </a:ln>
              </c:spPr>
              <c:showLegendKey val="1"/>
              <c:showVal val="0"/>
              <c:showBubbleSize val="0"/>
              <c:showCatName val="1"/>
              <c:showSerName val="0"/>
              <c:showPercent val="1"/>
            </c:dLbl>
            <c:dLbl>
              <c:idx val="2"/>
              <c:layout>
                <c:manualLayout>
                  <c:x val="0"/>
                  <c:y val="0"/>
                </c:manualLayout>
              </c:layout>
              <c:txPr>
                <a:bodyPr vert="horz" rot="0" anchor="ctr"/>
                <a:lstStyle/>
                <a:p>
                  <a:pPr algn="ctr">
                    <a:defRPr lang="en-US" cap="none" sz="700" b="0" i="0" u="none" baseline="0">
                      <a:latin typeface="Arial"/>
                      <a:ea typeface="Arial"/>
                      <a:cs typeface="Arial"/>
                    </a:defRPr>
                  </a:pPr>
                </a:p>
              </c:txPr>
              <c:numFmt formatCode="0.00%" sourceLinked="0"/>
              <c:spPr>
                <a:noFill/>
                <a:ln>
                  <a:noFill/>
                </a:ln>
              </c:spPr>
              <c:showLegendKey val="1"/>
              <c:showVal val="0"/>
              <c:showBubbleSize val="0"/>
              <c:showCatName val="1"/>
              <c:showSerName val="0"/>
              <c:showPercent val="1"/>
            </c:dLbl>
            <c:dLbl>
              <c:idx val="3"/>
              <c:layout>
                <c:manualLayout>
                  <c:x val="0"/>
                  <c:y val="0"/>
                </c:manualLayout>
              </c:layout>
              <c:txPr>
                <a:bodyPr vert="horz" rot="0" anchor="ctr"/>
                <a:lstStyle/>
                <a:p>
                  <a:pPr algn="ctr">
                    <a:defRPr lang="en-US" cap="none" sz="700" b="0" i="0" u="none" baseline="0">
                      <a:latin typeface="Arial"/>
                      <a:ea typeface="Arial"/>
                      <a:cs typeface="Arial"/>
                    </a:defRPr>
                  </a:pPr>
                </a:p>
              </c:txPr>
              <c:numFmt formatCode="0.00%" sourceLinked="0"/>
              <c:spPr>
                <a:noFill/>
                <a:ln>
                  <a:noFill/>
                </a:ln>
              </c:spPr>
              <c:showLegendKey val="1"/>
              <c:showVal val="0"/>
              <c:showBubbleSize val="0"/>
              <c:showCatName val="1"/>
              <c:showSerName val="0"/>
              <c:showPercent val="1"/>
            </c:dLbl>
            <c:dLbl>
              <c:idx val="4"/>
              <c:layout>
                <c:manualLayout>
                  <c:x val="0"/>
                  <c:y val="0"/>
                </c:manualLayout>
              </c:layout>
              <c:txPr>
                <a:bodyPr vert="horz" rot="0" anchor="ctr"/>
                <a:lstStyle/>
                <a:p>
                  <a:pPr algn="ctr">
                    <a:defRPr lang="en-US" cap="none" sz="700" b="0" i="0" u="none" baseline="0">
                      <a:latin typeface="Arial"/>
                      <a:ea typeface="Arial"/>
                      <a:cs typeface="Arial"/>
                    </a:defRPr>
                  </a:pPr>
                </a:p>
              </c:txPr>
              <c:numFmt formatCode="0.00%" sourceLinked="0"/>
              <c:spPr>
                <a:noFill/>
                <a:ln>
                  <a:noFill/>
                </a:ln>
              </c:spPr>
              <c:showLegendKey val="1"/>
              <c:showVal val="0"/>
              <c:showBubbleSize val="0"/>
              <c:showCatName val="1"/>
              <c:showSerName val="0"/>
              <c:showPercent val="1"/>
            </c:dLbl>
            <c:dLbl>
              <c:idx val="5"/>
              <c:layout>
                <c:manualLayout>
                  <c:x val="0"/>
                  <c:y val="0"/>
                </c:manualLayout>
              </c:layout>
              <c:txPr>
                <a:bodyPr vert="horz" rot="0" anchor="ctr"/>
                <a:lstStyle/>
                <a:p>
                  <a:pPr algn="ctr">
                    <a:defRPr lang="en-US" cap="none" sz="700" b="0" i="0" u="none" baseline="0">
                      <a:latin typeface="Arial"/>
                      <a:ea typeface="Arial"/>
                      <a:cs typeface="Arial"/>
                    </a:defRPr>
                  </a:pPr>
                </a:p>
              </c:txPr>
              <c:numFmt formatCode="0.00%" sourceLinked="0"/>
              <c:spPr>
                <a:noFill/>
                <a:ln>
                  <a:noFill/>
                </a:ln>
              </c:spPr>
              <c:showLegendKey val="1"/>
              <c:showVal val="0"/>
              <c:showBubbleSize val="0"/>
              <c:showCatName val="1"/>
              <c:showSerName val="0"/>
              <c:showPercent val="1"/>
            </c:dLbl>
            <c:dLbl>
              <c:idx val="6"/>
              <c:layout>
                <c:manualLayout>
                  <c:x val="0"/>
                  <c:y val="0"/>
                </c:manualLayout>
              </c:layout>
              <c:txPr>
                <a:bodyPr vert="horz" rot="0" anchor="ctr"/>
                <a:lstStyle/>
                <a:p>
                  <a:pPr algn="ctr">
                    <a:defRPr lang="en-US" cap="none" sz="700" b="0" i="0" u="none" baseline="0">
                      <a:latin typeface="Arial"/>
                      <a:ea typeface="Arial"/>
                      <a:cs typeface="Arial"/>
                    </a:defRPr>
                  </a:pPr>
                </a:p>
              </c:txPr>
              <c:numFmt formatCode="0.00%" sourceLinked="0"/>
              <c:spPr>
                <a:noFill/>
                <a:ln>
                  <a:noFill/>
                </a:ln>
              </c:spPr>
              <c:showLegendKey val="1"/>
              <c:showVal val="0"/>
              <c:showBubbleSize val="0"/>
              <c:showCatName val="1"/>
              <c:showSerName val="0"/>
              <c:showPercent val="1"/>
            </c:dLbl>
            <c:dLbl>
              <c:idx val="7"/>
              <c:layout>
                <c:manualLayout>
                  <c:x val="0"/>
                  <c:y val="0"/>
                </c:manualLayout>
              </c:layout>
              <c:txPr>
                <a:bodyPr vert="horz" rot="0" anchor="ctr"/>
                <a:lstStyle/>
                <a:p>
                  <a:pPr algn="ctr">
                    <a:defRPr lang="en-US" cap="none" sz="700" b="0" i="0" u="none" baseline="0">
                      <a:latin typeface="Arial"/>
                      <a:ea typeface="Arial"/>
                      <a:cs typeface="Arial"/>
                    </a:defRPr>
                  </a:pPr>
                </a:p>
              </c:txPr>
              <c:numFmt formatCode="0.00%" sourceLinked="0"/>
              <c:spPr>
                <a:noFill/>
                <a:ln>
                  <a:noFill/>
                </a:ln>
              </c:spPr>
              <c:showLegendKey val="1"/>
              <c:showVal val="0"/>
              <c:showBubbleSize val="0"/>
              <c:showCatName val="1"/>
              <c:showSerName val="0"/>
              <c:showPercent val="1"/>
            </c:dLbl>
            <c:numFmt formatCode="0.00%" sourceLinked="0"/>
            <c:spPr>
              <a:noFill/>
              <a:ln>
                <a:noFill/>
              </a:ln>
            </c:spPr>
            <c:txPr>
              <a:bodyPr vert="horz" rot="0" anchor="ctr"/>
              <a:lstStyle/>
              <a:p>
                <a:pPr algn="ctr">
                  <a:defRPr lang="en-US" cap="none" sz="700" b="0" i="0" u="none" baseline="0">
                    <a:latin typeface="Arial"/>
                    <a:ea typeface="Arial"/>
                    <a:cs typeface="Arial"/>
                  </a:defRPr>
                </a:pPr>
              </a:p>
            </c:txPr>
            <c:showLegendKey val="1"/>
            <c:showVal val="0"/>
            <c:showBubbleSize val="0"/>
            <c:showCatName val="1"/>
            <c:showSerName val="0"/>
            <c:showLeaderLines val="1"/>
            <c:showPercent val="1"/>
          </c:dLbls>
          <c:cat>
            <c:strRef>
              <c:f>5!$B$6:$B$13</c:f>
              <c:strCache>
                <c:ptCount val="8"/>
                <c:pt idx="0">
                  <c:v>Mutui o altre forme di indebitamento</c:v>
                </c:pt>
                <c:pt idx="1">
                  <c:v>Contributi di enti del settore pubblico</c:v>
                </c:pt>
                <c:pt idx="2">
                  <c:v>Alienazioni patrimoniali realizzate</c:v>
                </c:pt>
                <c:pt idx="3">
                  <c:v>Avanzo di amministrazione</c:v>
                </c:pt>
                <c:pt idx="4">
                  <c:v>Altre forme di finanziamento diverse dalle precedenti</c:v>
                </c:pt>
                <c:pt idx="5">
                  <c:v>Entrate acquisite mediante apporti di capitali privati</c:v>
                </c:pt>
                <c:pt idx="6">
                  <c:v>Entrate correnti di bilancio diverse dai contributi</c:v>
                </c:pt>
                <c:pt idx="7">
                  <c:v>Fondo Pluriennale Vincolato</c:v>
                </c:pt>
              </c:strCache>
            </c:strRef>
          </c:cat>
          <c:val>
            <c:numRef>
              <c:f>5!$D$6:$D$13</c:f>
              <c:numCache>
                <c:ptCount val="8"/>
                <c:pt idx="0">
                  <c:v>0</c:v>
                </c:pt>
                <c:pt idx="1">
                  <c:v>0.45554873090668807</c:v>
                </c:pt>
                <c:pt idx="2">
                  <c:v>0.00019242327723218995</c:v>
                </c:pt>
                <c:pt idx="3">
                  <c:v>0.20236937059296511</c:v>
                </c:pt>
                <c:pt idx="4">
                  <c:v>1.4812240553918366E-05</c:v>
                </c:pt>
                <c:pt idx="5">
                  <c:v>0</c:v>
                </c:pt>
                <c:pt idx="6">
                  <c:v>0.03455464645026274</c:v>
                </c:pt>
                <c:pt idx="7">
                  <c:v>0.30732001653229807</c:v>
                </c:pt>
              </c:numCache>
            </c:numRef>
          </c:val>
        </c:ser>
        <c:firstSliceAng val="330"/>
      </c:pie3DChart>
      <c:spPr>
        <a:noFill/>
        <a:ln>
          <a:noFill/>
        </a:ln>
      </c:spPr>
    </c:plotArea>
    <c:legend>
      <c:legendPos val="r"/>
      <c:layout>
        <c:manualLayout>
          <c:xMode val="edge"/>
          <c:yMode val="edge"/>
          <c:x val="0.73825"/>
          <c:y val="0.1"/>
          <c:w val="0.255"/>
          <c:h val="0.35"/>
        </c:manualLayout>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38100</xdr:rowOff>
    </xdr:from>
    <xdr:to>
      <xdr:col>5</xdr:col>
      <xdr:colOff>504825</xdr:colOff>
      <xdr:row>10</xdr:row>
      <xdr:rowOff>152400</xdr:rowOff>
    </xdr:to>
    <xdr:pic>
      <xdr:nvPicPr>
        <xdr:cNvPr id="1" name="Picture 3"/>
        <xdr:cNvPicPr preferRelativeResize="1">
          <a:picLocks noChangeAspect="1"/>
        </xdr:cNvPicPr>
      </xdr:nvPicPr>
      <xdr:blipFill>
        <a:blip r:embed="rId1"/>
        <a:stretch>
          <a:fillRect/>
        </a:stretch>
      </xdr:blipFill>
      <xdr:spPr>
        <a:xfrm>
          <a:off x="1847850" y="38100"/>
          <a:ext cx="1704975" cy="18097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xdr:row>
      <xdr:rowOff>66675</xdr:rowOff>
    </xdr:from>
    <xdr:to>
      <xdr:col>5</xdr:col>
      <xdr:colOff>400050</xdr:colOff>
      <xdr:row>35</xdr:row>
      <xdr:rowOff>152400</xdr:rowOff>
    </xdr:to>
    <xdr:graphicFrame>
      <xdr:nvGraphicFramePr>
        <xdr:cNvPr id="1" name="Chart 1"/>
        <xdr:cNvGraphicFramePr/>
      </xdr:nvGraphicFramePr>
      <xdr:xfrm>
        <a:off x="47625" y="3562350"/>
        <a:ext cx="5124450" cy="3810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44</xdr:row>
      <xdr:rowOff>38100</xdr:rowOff>
    </xdr:from>
    <xdr:to>
      <xdr:col>6</xdr:col>
      <xdr:colOff>371475</xdr:colOff>
      <xdr:row>68</xdr:row>
      <xdr:rowOff>133350</xdr:rowOff>
    </xdr:to>
    <xdr:graphicFrame>
      <xdr:nvGraphicFramePr>
        <xdr:cNvPr id="1" name="Chart 6"/>
        <xdr:cNvGraphicFramePr/>
      </xdr:nvGraphicFramePr>
      <xdr:xfrm>
        <a:off x="114300" y="7905750"/>
        <a:ext cx="7115175" cy="39814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16</xdr:row>
      <xdr:rowOff>95250</xdr:rowOff>
    </xdr:from>
    <xdr:to>
      <xdr:col>6</xdr:col>
      <xdr:colOff>361950</xdr:colOff>
      <xdr:row>43</xdr:row>
      <xdr:rowOff>142875</xdr:rowOff>
    </xdr:to>
    <xdr:graphicFrame>
      <xdr:nvGraphicFramePr>
        <xdr:cNvPr id="2" name="Chart 7"/>
        <xdr:cNvGraphicFramePr/>
      </xdr:nvGraphicFramePr>
      <xdr:xfrm>
        <a:off x="114300" y="3571875"/>
        <a:ext cx="7105650" cy="4276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11</xdr:row>
      <xdr:rowOff>19050</xdr:rowOff>
    </xdr:from>
    <xdr:to>
      <xdr:col>5</xdr:col>
      <xdr:colOff>914400</xdr:colOff>
      <xdr:row>39</xdr:row>
      <xdr:rowOff>114300</xdr:rowOff>
    </xdr:to>
    <xdr:graphicFrame>
      <xdr:nvGraphicFramePr>
        <xdr:cNvPr id="1" name="Chart 1"/>
        <xdr:cNvGraphicFramePr/>
      </xdr:nvGraphicFramePr>
      <xdr:xfrm>
        <a:off x="276225" y="3038475"/>
        <a:ext cx="6324600" cy="4629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17</xdr:row>
      <xdr:rowOff>0</xdr:rowOff>
    </xdr:from>
    <xdr:to>
      <xdr:col>4</xdr:col>
      <xdr:colOff>9525</xdr:colOff>
      <xdr:row>51</xdr:row>
      <xdr:rowOff>104775</xdr:rowOff>
    </xdr:to>
    <xdr:graphicFrame>
      <xdr:nvGraphicFramePr>
        <xdr:cNvPr id="1" name="Chart 6"/>
        <xdr:cNvGraphicFramePr/>
      </xdr:nvGraphicFramePr>
      <xdr:xfrm>
        <a:off x="38100" y="4648200"/>
        <a:ext cx="7105650" cy="5610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9:H19"/>
  <sheetViews>
    <sheetView workbookViewId="0" topLeftCell="A13">
      <selection activeCell="G24" sqref="G24"/>
    </sheetView>
  </sheetViews>
  <sheetFormatPr defaultColWidth="9.140625" defaultRowHeight="12.75"/>
  <sheetData>
    <row r="9" ht="18.75" customHeight="1">
      <c r="C9" s="1"/>
    </row>
    <row r="17" spans="2:8" ht="108" customHeight="1">
      <c r="B17" s="145" t="s">
        <v>0</v>
      </c>
      <c r="C17" s="145"/>
      <c r="D17" s="145"/>
      <c r="E17" s="145"/>
      <c r="F17" s="145"/>
      <c r="G17" s="145"/>
      <c r="H17" s="145"/>
    </row>
    <row r="19" spans="2:8" ht="45.75" customHeight="1">
      <c r="B19" s="146" t="s">
        <v>73</v>
      </c>
      <c r="C19" s="146"/>
      <c r="D19" s="146"/>
      <c r="E19" s="146"/>
      <c r="F19" s="146"/>
      <c r="G19" s="146"/>
      <c r="H19" s="146"/>
    </row>
  </sheetData>
  <sheetProtection selectLockedCells="1" selectUnlockedCells="1"/>
  <mergeCells count="2">
    <mergeCell ref="B17:H17"/>
    <mergeCell ref="B19:H19"/>
  </mergeCells>
  <printOptions/>
  <pageMargins left="0.7479166666666667" right="0.7479166666666667" top="0.9840277777777777" bottom="0.9840277777777777" header="0.5118055555555555" footer="0.511805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85"/>
  <sheetViews>
    <sheetView workbookViewId="0" topLeftCell="A1">
      <selection activeCell="A42" sqref="A42:C42"/>
    </sheetView>
  </sheetViews>
  <sheetFormatPr defaultColWidth="9.140625" defaultRowHeight="12.75"/>
  <cols>
    <col min="2" max="2" width="31.00390625" style="0" customWidth="1"/>
    <col min="3" max="3" width="20.8515625" style="0" customWidth="1"/>
    <col min="4" max="4" width="28.57421875" style="0" customWidth="1"/>
    <col min="5" max="5" width="10.8515625" style="0" customWidth="1"/>
    <col min="6" max="6" width="15.57421875" style="0" bestFit="1" customWidth="1"/>
    <col min="7" max="7" width="15.00390625" style="0" customWidth="1"/>
    <col min="8" max="8" width="14.00390625" style="0" customWidth="1"/>
    <col min="9" max="9" width="13.8515625" style="117" customWidth="1"/>
    <col min="10" max="10" width="9.140625" style="117" customWidth="1"/>
    <col min="11" max="11" width="12.7109375" style="117" bestFit="1" customWidth="1"/>
    <col min="13" max="13" width="9.140625" style="55" customWidth="1"/>
    <col min="14" max="14" width="13.8515625" style="103" customWidth="1"/>
    <col min="15" max="15" width="11.7109375" style="103" customWidth="1"/>
    <col min="16" max="16" width="13.8515625" style="103" customWidth="1"/>
    <col min="17" max="17" width="9.140625" style="55" customWidth="1"/>
    <col min="18" max="18" width="11.7109375" style="55" customWidth="1"/>
    <col min="19" max="19" width="10.140625" style="55" customWidth="1"/>
    <col min="20" max="21" width="9.140625" style="55" customWidth="1"/>
  </cols>
  <sheetData>
    <row r="1" spans="1:7" ht="18">
      <c r="A1" s="154" t="s">
        <v>64</v>
      </c>
      <c r="B1" s="154"/>
      <c r="C1" s="154"/>
      <c r="D1" s="154"/>
      <c r="E1" s="154"/>
      <c r="F1" s="154"/>
      <c r="G1" s="154"/>
    </row>
    <row r="2" spans="1:5" ht="18">
      <c r="A2" s="62"/>
      <c r="B2" s="62"/>
      <c r="C2" s="62"/>
      <c r="D2" s="62"/>
      <c r="E2" s="62"/>
    </row>
    <row r="3" spans="1:6" ht="28.5" customHeight="1">
      <c r="A3" s="157" t="s">
        <v>1</v>
      </c>
      <c r="B3" s="157"/>
      <c r="C3" s="157"/>
      <c r="D3" s="157"/>
      <c r="E3" s="157"/>
      <c r="F3" s="157"/>
    </row>
    <row r="5" spans="1:21" s="3" customFormat="1" ht="18.75" customHeight="1">
      <c r="A5" s="151" t="s">
        <v>2</v>
      </c>
      <c r="B5" s="151"/>
      <c r="C5" s="151"/>
      <c r="D5" s="79">
        <f>F20</f>
        <v>2638439.4299999923</v>
      </c>
      <c r="E5" s="2"/>
      <c r="F5" s="2"/>
      <c r="G5" s="2"/>
      <c r="I5" s="118"/>
      <c r="J5" s="118"/>
      <c r="K5" s="118"/>
      <c r="M5" s="111"/>
      <c r="N5" s="112"/>
      <c r="O5" s="112"/>
      <c r="P5" s="112"/>
      <c r="Q5" s="111"/>
      <c r="R5" s="111"/>
      <c r="S5" s="111"/>
      <c r="T5" s="111"/>
      <c r="U5" s="111"/>
    </row>
    <row r="6" spans="1:21" s="3" customFormat="1" ht="12.75">
      <c r="A6" s="2"/>
      <c r="B6" s="2"/>
      <c r="C6" s="2"/>
      <c r="D6" s="2"/>
      <c r="E6" s="2"/>
      <c r="F6" s="2"/>
      <c r="G6" s="2"/>
      <c r="I6" s="118"/>
      <c r="J6" s="118"/>
      <c r="K6" s="118"/>
      <c r="M6" s="111"/>
      <c r="N6" s="112"/>
      <c r="O6" s="112"/>
      <c r="P6" s="112"/>
      <c r="Q6" s="111"/>
      <c r="R6" s="111"/>
      <c r="S6" s="111"/>
      <c r="T6" s="111"/>
      <c r="U6" s="111"/>
    </row>
    <row r="7" spans="1:6" ht="13.5" thickBot="1">
      <c r="A7" s="156" t="s">
        <v>3</v>
      </c>
      <c r="B7" s="156"/>
      <c r="C7" s="156"/>
      <c r="D7" s="155" t="s">
        <v>4</v>
      </c>
      <c r="E7" s="155"/>
      <c r="F7" s="155"/>
    </row>
    <row r="8" spans="1:17" ht="27.75" customHeight="1">
      <c r="A8" s="152" t="s">
        <v>65</v>
      </c>
      <c r="B8" s="153"/>
      <c r="C8" s="86">
        <v>5832871.68</v>
      </c>
      <c r="D8" s="71"/>
      <c r="E8" s="71"/>
      <c r="F8" s="72"/>
      <c r="N8" s="55"/>
      <c r="Q8" s="103"/>
    </row>
    <row r="9" spans="1:17" ht="15.75" customHeight="1">
      <c r="A9" s="73" t="s">
        <v>5</v>
      </c>
      <c r="B9" s="4"/>
      <c r="C9" s="139">
        <v>54473241.8</v>
      </c>
      <c r="D9" s="4" t="s">
        <v>6</v>
      </c>
      <c r="E9" s="4"/>
      <c r="F9" s="74">
        <f>96563142.47</f>
        <v>96563142.47</v>
      </c>
      <c r="G9" s="5"/>
      <c r="H9" s="122"/>
      <c r="I9" s="119"/>
      <c r="N9" s="55"/>
      <c r="Q9" s="103"/>
    </row>
    <row r="10" spans="1:17" ht="15.75" customHeight="1">
      <c r="A10" s="75" t="s">
        <v>7</v>
      </c>
      <c r="B10" s="7"/>
      <c r="C10" s="139">
        <v>2802798.93</v>
      </c>
      <c r="D10" s="4"/>
      <c r="E10" s="4"/>
      <c r="F10" s="74"/>
      <c r="G10" s="8"/>
      <c r="H10" s="5"/>
      <c r="N10" s="55"/>
      <c r="Q10" s="103"/>
    </row>
    <row r="11" spans="1:17" ht="25.5" customHeight="1">
      <c r="A11" s="123" t="s">
        <v>8</v>
      </c>
      <c r="B11" s="149"/>
      <c r="C11" s="139">
        <v>43177177.06</v>
      </c>
      <c r="D11" s="4"/>
      <c r="E11" s="4"/>
      <c r="F11" s="74"/>
      <c r="G11" s="8"/>
      <c r="N11" s="55"/>
      <c r="Q11" s="103"/>
    </row>
    <row r="12" spans="1:17" ht="15.75" customHeight="1">
      <c r="A12" s="73" t="s">
        <v>10</v>
      </c>
      <c r="B12" s="4"/>
      <c r="C12" s="139">
        <v>7652448.31</v>
      </c>
      <c r="D12" s="4" t="s">
        <v>9</v>
      </c>
      <c r="E12" s="4"/>
      <c r="F12" s="74">
        <f>1913040.51</f>
        <v>1913040.51</v>
      </c>
      <c r="H12" s="122"/>
      <c r="N12" s="55"/>
      <c r="Q12" s="103"/>
    </row>
    <row r="13" spans="1:17" ht="15.75" customHeight="1">
      <c r="A13" s="123" t="s">
        <v>58</v>
      </c>
      <c r="B13" s="149"/>
      <c r="C13" s="74">
        <v>-527571.05</v>
      </c>
      <c r="D13" s="4"/>
      <c r="E13" s="4"/>
      <c r="F13" s="76"/>
      <c r="N13" s="55"/>
      <c r="Q13" s="103"/>
    </row>
    <row r="14" spans="1:17" ht="15.75" customHeight="1">
      <c r="A14" s="115"/>
      <c r="B14" s="116"/>
      <c r="C14" s="133">
        <f>SUM(C8:C13)</f>
        <v>113410966.73</v>
      </c>
      <c r="D14" s="4"/>
      <c r="E14" s="4"/>
      <c r="F14" s="76"/>
      <c r="N14" s="55"/>
      <c r="Q14" s="103"/>
    </row>
    <row r="15" spans="1:17" ht="15.75" customHeight="1">
      <c r="A15" s="123" t="s">
        <v>67</v>
      </c>
      <c r="B15" s="149"/>
      <c r="C15" s="74">
        <v>3198132.23</v>
      </c>
      <c r="D15" s="4"/>
      <c r="E15" s="4"/>
      <c r="F15" s="76"/>
      <c r="N15" s="55"/>
      <c r="Q15" s="103"/>
    </row>
    <row r="16" spans="1:17" ht="15.75" customHeight="1">
      <c r="A16" s="148" t="s">
        <v>68</v>
      </c>
      <c r="B16" s="149"/>
      <c r="C16" s="74">
        <v>-15494476.55</v>
      </c>
      <c r="D16" s="4"/>
      <c r="E16" s="4"/>
      <c r="F16" s="76"/>
      <c r="N16" s="55"/>
      <c r="Q16" s="103"/>
    </row>
    <row r="17" spans="1:17" ht="13.5" thickBot="1">
      <c r="A17" s="150"/>
      <c r="B17" s="147"/>
      <c r="C17" s="93">
        <f>SUM(C15:C16)</f>
        <v>-12296344.32</v>
      </c>
      <c r="D17" s="85"/>
      <c r="E17" s="85"/>
      <c r="F17" s="131"/>
      <c r="G17" s="5"/>
      <c r="H17" s="9"/>
      <c r="N17" s="55"/>
      <c r="Q17" s="103"/>
    </row>
    <row r="18" spans="1:17" ht="13.5" thickTop="1">
      <c r="A18" s="87"/>
      <c r="B18" s="85"/>
      <c r="C18" s="128"/>
      <c r="D18" s="85"/>
      <c r="E18" s="85"/>
      <c r="F18" s="131"/>
      <c r="G18" s="5"/>
      <c r="H18" s="9"/>
      <c r="N18" s="55"/>
      <c r="Q18" s="103"/>
    </row>
    <row r="19" spans="1:17" ht="13.5" thickBot="1">
      <c r="A19" s="150" t="s">
        <v>11</v>
      </c>
      <c r="B19" s="147"/>
      <c r="C19" s="129">
        <f>SUM(C17,C14)</f>
        <v>101114622.41</v>
      </c>
      <c r="D19" s="147" t="s">
        <v>11</v>
      </c>
      <c r="E19" s="147"/>
      <c r="F19" s="130">
        <f>SUM(F8:F17)</f>
        <v>98476182.98</v>
      </c>
      <c r="G19" s="5"/>
      <c r="H19" s="9"/>
      <c r="N19" s="55"/>
      <c r="Q19" s="103"/>
    </row>
    <row r="20" spans="1:17" ht="27" customHeight="1" thickBot="1" thickTop="1">
      <c r="A20" s="92"/>
      <c r="B20" s="107"/>
      <c r="C20" s="90"/>
      <c r="D20" s="107" t="s">
        <v>12</v>
      </c>
      <c r="E20" s="107"/>
      <c r="F20" s="132">
        <f>C19-F19</f>
        <v>2638439.4299999923</v>
      </c>
      <c r="G20" s="5"/>
      <c r="H20" s="9"/>
      <c r="N20" s="55"/>
      <c r="Q20" s="103"/>
    </row>
    <row r="21" spans="1:21" s="84" customFormat="1" ht="12.75">
      <c r="A21" s="80"/>
      <c r="B21" s="80"/>
      <c r="C21" s="69"/>
      <c r="D21" s="81"/>
      <c r="E21" s="81"/>
      <c r="F21" s="69"/>
      <c r="G21" s="82"/>
      <c r="H21" s="83"/>
      <c r="I21" s="120"/>
      <c r="J21" s="120"/>
      <c r="K21" s="120"/>
      <c r="M21" s="55"/>
      <c r="N21" s="55"/>
      <c r="O21" s="103"/>
      <c r="P21" s="103"/>
      <c r="Q21" s="103"/>
      <c r="R21" s="55"/>
      <c r="S21" s="55"/>
      <c r="T21" s="55"/>
      <c r="U21" s="55"/>
    </row>
    <row r="22" spans="1:21" s="3" customFormat="1" ht="18.75" customHeight="1">
      <c r="A22" s="151" t="s">
        <v>59</v>
      </c>
      <c r="B22" s="151"/>
      <c r="C22" s="151"/>
      <c r="D22" s="79">
        <f>F40</f>
        <v>1534094.2200000025</v>
      </c>
      <c r="E22" s="79"/>
      <c r="F22" s="70"/>
      <c r="G22" s="2"/>
      <c r="H22" s="2"/>
      <c r="I22" s="118"/>
      <c r="J22" s="118"/>
      <c r="K22" s="118"/>
      <c r="M22" s="111"/>
      <c r="N22" s="111"/>
      <c r="O22" s="112"/>
      <c r="P22" s="112"/>
      <c r="Q22" s="112"/>
      <c r="R22" s="111"/>
      <c r="S22" s="111"/>
      <c r="T22" s="111"/>
      <c r="U22" s="111"/>
    </row>
    <row r="23" spans="1:21" s="3" customFormat="1" ht="18.75" customHeight="1" thickBot="1">
      <c r="A23" s="78"/>
      <c r="B23" s="78"/>
      <c r="C23" s="78"/>
      <c r="D23" s="79"/>
      <c r="E23" s="79"/>
      <c r="F23" s="70"/>
      <c r="G23" s="2"/>
      <c r="H23" s="2"/>
      <c r="I23" s="118"/>
      <c r="J23" s="118"/>
      <c r="K23" s="118"/>
      <c r="M23" s="111"/>
      <c r="N23" s="111"/>
      <c r="O23" s="112"/>
      <c r="P23" s="112"/>
      <c r="Q23" s="112"/>
      <c r="R23" s="111"/>
      <c r="S23" s="111"/>
      <c r="T23" s="111"/>
      <c r="U23" s="111"/>
    </row>
    <row r="24" spans="1:17" ht="30.75" customHeight="1">
      <c r="A24" s="124" t="s">
        <v>66</v>
      </c>
      <c r="B24" s="125"/>
      <c r="C24" s="86">
        <v>5973773.8</v>
      </c>
      <c r="D24" s="91"/>
      <c r="E24" s="71"/>
      <c r="F24" s="100"/>
      <c r="G24" s="5"/>
      <c r="H24" s="58"/>
      <c r="N24" s="55"/>
      <c r="Q24" s="103"/>
    </row>
    <row r="25" spans="1:17" ht="18.75" customHeight="1">
      <c r="A25" s="75" t="s">
        <v>13</v>
      </c>
      <c r="B25" s="7"/>
      <c r="C25" s="74">
        <v>177239.24</v>
      </c>
      <c r="D25" s="77" t="s">
        <v>14</v>
      </c>
      <c r="E25" s="4"/>
      <c r="F25" s="74">
        <v>15237397.69</v>
      </c>
      <c r="G25" s="8"/>
      <c r="N25" s="55"/>
      <c r="Q25" s="103"/>
    </row>
    <row r="26" spans="1:17" ht="19.5" customHeight="1">
      <c r="A26" s="123" t="s">
        <v>15</v>
      </c>
      <c r="B26" s="149"/>
      <c r="C26" s="74">
        <v>123043.61</v>
      </c>
      <c r="D26" s="101"/>
      <c r="E26" s="10"/>
      <c r="F26" s="74"/>
      <c r="N26" s="55"/>
      <c r="Q26" s="103"/>
    </row>
    <row r="27" spans="1:17" ht="15.75" customHeight="1">
      <c r="A27" s="75" t="s">
        <v>16</v>
      </c>
      <c r="B27" s="7"/>
      <c r="C27" s="74">
        <v>6299784.26</v>
      </c>
      <c r="D27" s="77"/>
      <c r="E27" s="4"/>
      <c r="F27" s="74"/>
      <c r="N27" s="55"/>
      <c r="Q27" s="103"/>
    </row>
    <row r="28" spans="1:17" ht="15.75" customHeight="1">
      <c r="A28" s="75" t="s">
        <v>17</v>
      </c>
      <c r="B28" s="7"/>
      <c r="C28" s="74">
        <v>1800000</v>
      </c>
      <c r="D28" s="77" t="s">
        <v>18</v>
      </c>
      <c r="E28" s="4"/>
      <c r="F28" s="74">
        <v>0</v>
      </c>
      <c r="N28" s="55"/>
      <c r="Q28" s="103"/>
    </row>
    <row r="29" spans="1:17" ht="18.75" customHeight="1">
      <c r="A29" s="75" t="s">
        <v>19</v>
      </c>
      <c r="B29" s="7"/>
      <c r="C29" s="74">
        <f>38716.66+132648.89</f>
        <v>171365.55000000002</v>
      </c>
      <c r="D29" s="101"/>
      <c r="E29" s="10"/>
      <c r="F29" s="74"/>
      <c r="I29" s="119"/>
      <c r="N29" s="55"/>
      <c r="Q29" s="103"/>
    </row>
    <row r="30" spans="1:17" ht="18" customHeight="1">
      <c r="A30" s="75" t="s">
        <v>20</v>
      </c>
      <c r="B30" s="7"/>
      <c r="C30" s="74">
        <v>0</v>
      </c>
      <c r="D30" s="102"/>
      <c r="E30" s="12"/>
      <c r="F30" s="74"/>
      <c r="N30" s="55"/>
      <c r="Q30" s="103"/>
    </row>
    <row r="31" spans="1:17" ht="18" customHeight="1">
      <c r="A31" s="96" t="s">
        <v>58</v>
      </c>
      <c r="B31" s="7"/>
      <c r="C31" s="74">
        <v>527571.05</v>
      </c>
      <c r="D31" s="102"/>
      <c r="E31" s="12"/>
      <c r="F31" s="74"/>
      <c r="N31" s="55"/>
      <c r="Q31" s="103"/>
    </row>
    <row r="32" spans="1:17" ht="18" customHeight="1" thickBot="1">
      <c r="A32" s="97" t="s">
        <v>57</v>
      </c>
      <c r="B32" s="98"/>
      <c r="C32" s="99">
        <v>0</v>
      </c>
      <c r="D32" s="104" t="s">
        <v>57</v>
      </c>
      <c r="E32" s="106"/>
      <c r="F32" s="99">
        <v>0</v>
      </c>
      <c r="G32" s="59"/>
      <c r="H32" s="4"/>
      <c r="N32" s="55"/>
      <c r="Q32" s="103"/>
    </row>
    <row r="33" spans="1:17" ht="12.75">
      <c r="A33" s="96"/>
      <c r="B33" s="7"/>
      <c r="C33" s="74"/>
      <c r="D33" s="77"/>
      <c r="E33" s="4"/>
      <c r="F33" s="74"/>
      <c r="G33" s="59"/>
      <c r="H33" s="4"/>
      <c r="N33" s="55"/>
      <c r="Q33" s="103"/>
    </row>
    <row r="34" spans="1:17" ht="15.75" customHeight="1">
      <c r="A34" s="148" t="s">
        <v>69</v>
      </c>
      <c r="B34" s="149"/>
      <c r="C34" s="74">
        <v>9629997.3</v>
      </c>
      <c r="D34" s="4"/>
      <c r="E34" s="4"/>
      <c r="F34" s="76"/>
      <c r="N34" s="55"/>
      <c r="Q34" s="103"/>
    </row>
    <row r="35" spans="1:17" ht="15.75" customHeight="1">
      <c r="A35" s="148" t="s">
        <v>70</v>
      </c>
      <c r="B35" s="149"/>
      <c r="C35" s="74">
        <v>-7931282.9</v>
      </c>
      <c r="D35" s="4"/>
      <c r="E35" s="4"/>
      <c r="F35" s="76"/>
      <c r="N35" s="55"/>
      <c r="Q35" s="103"/>
    </row>
    <row r="36" spans="1:17" ht="13.5" thickBot="1">
      <c r="A36" s="150"/>
      <c r="B36" s="147"/>
      <c r="C36" s="93">
        <f>SUM(C34:C35)</f>
        <v>1698714.4000000004</v>
      </c>
      <c r="D36" s="85"/>
      <c r="E36" s="85"/>
      <c r="F36" s="131"/>
      <c r="G36" s="5"/>
      <c r="H36" s="9"/>
      <c r="N36" s="55"/>
      <c r="Q36" s="103"/>
    </row>
    <row r="37" spans="1:17" ht="13.5" thickTop="1">
      <c r="A37" s="87"/>
      <c r="B37" s="85"/>
      <c r="C37" s="128"/>
      <c r="D37" s="85"/>
      <c r="E37" s="85"/>
      <c r="F37" s="131"/>
      <c r="G37" s="5"/>
      <c r="H37" s="9"/>
      <c r="N37" s="55"/>
      <c r="Q37" s="103"/>
    </row>
    <row r="38" spans="1:17" ht="12.75">
      <c r="A38" s="96"/>
      <c r="B38" s="7"/>
      <c r="C38" s="74"/>
      <c r="D38" s="77"/>
      <c r="E38" s="4"/>
      <c r="F38" s="74"/>
      <c r="G38" s="59"/>
      <c r="H38" s="4"/>
      <c r="N38" s="55"/>
      <c r="Q38" s="103"/>
    </row>
    <row r="39" spans="1:21" s="64" customFormat="1" ht="24" customHeight="1" thickBot="1">
      <c r="A39" s="150" t="s">
        <v>11</v>
      </c>
      <c r="B39" s="147"/>
      <c r="C39" s="93">
        <f>SUM(C24:C32)+C36</f>
        <v>16771491.910000002</v>
      </c>
      <c r="D39" s="87" t="s">
        <v>11</v>
      </c>
      <c r="E39" s="85"/>
      <c r="F39" s="94">
        <f>SUM(F25:F32)</f>
        <v>15237397.69</v>
      </c>
      <c r="H39" s="65"/>
      <c r="I39" s="121"/>
      <c r="J39" s="121"/>
      <c r="K39" s="121"/>
      <c r="M39" s="113"/>
      <c r="N39" s="113"/>
      <c r="O39" s="114"/>
      <c r="P39" s="114"/>
      <c r="Q39" s="114"/>
      <c r="R39" s="113"/>
      <c r="S39" s="114"/>
      <c r="T39" s="114"/>
      <c r="U39" s="113"/>
    </row>
    <row r="40" spans="1:17" ht="27" customHeight="1" thickBot="1" thickTop="1">
      <c r="A40" s="88"/>
      <c r="B40" s="89"/>
      <c r="C40" s="90"/>
      <c r="D40" s="92" t="s">
        <v>60</v>
      </c>
      <c r="E40" s="107"/>
      <c r="F40" s="95">
        <f>C39-F39</f>
        <v>1534094.2200000025</v>
      </c>
      <c r="G40" s="5"/>
      <c r="H40" s="9"/>
      <c r="N40" s="55"/>
      <c r="Q40" s="103"/>
    </row>
    <row r="41" spans="1:21" s="3" customFormat="1" ht="18.75" customHeight="1">
      <c r="A41" s="78"/>
      <c r="B41" s="78"/>
      <c r="C41" s="78"/>
      <c r="D41" s="79"/>
      <c r="E41" s="79"/>
      <c r="F41" s="70"/>
      <c r="G41" s="2"/>
      <c r="H41" s="2"/>
      <c r="I41" s="118"/>
      <c r="J41" s="118"/>
      <c r="K41" s="118"/>
      <c r="M41" s="111"/>
      <c r="N41" s="111"/>
      <c r="O41" s="112"/>
      <c r="P41" s="112"/>
      <c r="Q41" s="112"/>
      <c r="R41" s="111"/>
      <c r="S41" s="111"/>
      <c r="T41" s="111"/>
      <c r="U41" s="111"/>
    </row>
    <row r="42" spans="1:21" s="3" customFormat="1" ht="18.75" customHeight="1">
      <c r="A42" s="151" t="s">
        <v>63</v>
      </c>
      <c r="B42" s="151"/>
      <c r="C42" s="151"/>
      <c r="D42" s="79">
        <f>F40+F20</f>
        <v>4172533.649999995</v>
      </c>
      <c r="E42" s="79"/>
      <c r="G42" s="2"/>
      <c r="H42" s="2"/>
      <c r="I42" s="118"/>
      <c r="J42" s="118"/>
      <c r="K42" s="118"/>
      <c r="M42" s="111"/>
      <c r="N42" s="111"/>
      <c r="O42" s="112"/>
      <c r="P42" s="112"/>
      <c r="Q42" s="112"/>
      <c r="R42" s="111"/>
      <c r="S42" s="111"/>
      <c r="T42" s="111"/>
      <c r="U42" s="111"/>
    </row>
    <row r="43" spans="1:21" s="3" customFormat="1" ht="18.75" customHeight="1" thickBot="1">
      <c r="A43" s="78"/>
      <c r="B43" s="78"/>
      <c r="C43" s="78"/>
      <c r="D43" s="79"/>
      <c r="E43" s="79"/>
      <c r="F43" s="70"/>
      <c r="G43" s="2"/>
      <c r="H43" s="2"/>
      <c r="I43" s="118"/>
      <c r="J43" s="118"/>
      <c r="K43" s="118"/>
      <c r="M43" s="111"/>
      <c r="N43" s="111"/>
      <c r="O43" s="112"/>
      <c r="P43" s="112"/>
      <c r="Q43" s="112"/>
      <c r="R43" s="111"/>
      <c r="S43" s="111"/>
      <c r="T43" s="111"/>
      <c r="U43" s="111"/>
    </row>
    <row r="44" spans="1:19" ht="16.5" customHeight="1" thickBot="1">
      <c r="A44" s="109" t="s">
        <v>21</v>
      </c>
      <c r="B44" s="110"/>
      <c r="C44" s="105">
        <v>162708096.33</v>
      </c>
      <c r="D44" s="134" t="s">
        <v>22</v>
      </c>
      <c r="E44" s="110"/>
      <c r="F44" s="105">
        <v>162708096.33</v>
      </c>
      <c r="H44" s="8"/>
      <c r="N44" s="55"/>
      <c r="Q44" s="103"/>
      <c r="S44" s="103"/>
    </row>
    <row r="45" spans="1:21" s="64" customFormat="1" ht="26.25" customHeight="1" thickBot="1">
      <c r="A45" s="88" t="s">
        <v>61</v>
      </c>
      <c r="B45" s="89"/>
      <c r="C45" s="108">
        <f>C44+C25+C12+C11+C10+C9</f>
        <v>270991001.67</v>
      </c>
      <c r="D45" s="89" t="s">
        <v>62</v>
      </c>
      <c r="E45" s="89"/>
      <c r="F45" s="108">
        <f>F44+F39+F19</f>
        <v>276421677</v>
      </c>
      <c r="G45" s="67"/>
      <c r="H45" s="66"/>
      <c r="I45" s="121"/>
      <c r="J45" s="121"/>
      <c r="K45" s="121"/>
      <c r="M45" s="113"/>
      <c r="N45" s="113"/>
      <c r="O45" s="114"/>
      <c r="P45" s="114"/>
      <c r="Q45" s="114"/>
      <c r="R45" s="113"/>
      <c r="S45" s="113"/>
      <c r="T45" s="113"/>
      <c r="U45" s="113"/>
    </row>
    <row r="46" spans="1:21" s="64" customFormat="1" ht="12.75">
      <c r="A46" s="63"/>
      <c r="B46" s="63"/>
      <c r="C46" s="68"/>
      <c r="D46" s="63"/>
      <c r="E46" s="68"/>
      <c r="F46" s="67"/>
      <c r="G46" s="66"/>
      <c r="H46" s="66"/>
      <c r="I46" s="121"/>
      <c r="J46" s="121"/>
      <c r="K46" s="121"/>
      <c r="M46" s="113"/>
      <c r="N46" s="114"/>
      <c r="O46" s="114"/>
      <c r="P46" s="114"/>
      <c r="Q46" s="113"/>
      <c r="R46" s="113"/>
      <c r="S46" s="113"/>
      <c r="T46" s="113"/>
      <c r="U46" s="113"/>
    </row>
    <row r="47" spans="6:7" ht="12.75">
      <c r="F47" s="5"/>
      <c r="G47" s="5"/>
    </row>
    <row r="48" spans="3:5" ht="12.75">
      <c r="C48" s="5"/>
      <c r="E48" s="5"/>
    </row>
    <row r="49" ht="12.75">
      <c r="G49" s="5"/>
    </row>
    <row r="65" spans="2:4" ht="12.75">
      <c r="B65" s="57"/>
      <c r="C65" s="57"/>
      <c r="D65" s="57"/>
    </row>
    <row r="66" spans="2:4" ht="12.75">
      <c r="B66" s="57"/>
      <c r="C66" s="57"/>
      <c r="D66" s="57"/>
    </row>
    <row r="67" spans="2:4" ht="12.75">
      <c r="B67" s="57"/>
      <c r="C67" s="57"/>
      <c r="D67" s="57"/>
    </row>
    <row r="68" spans="2:4" ht="12.75">
      <c r="B68" s="57"/>
      <c r="C68" s="57"/>
      <c r="D68" s="57"/>
    </row>
    <row r="69" spans="2:4" ht="12.75">
      <c r="B69" s="57"/>
      <c r="C69" s="57"/>
      <c r="D69" s="57"/>
    </row>
    <row r="70" spans="2:4" ht="12.75">
      <c r="B70" s="57"/>
      <c r="C70" s="135"/>
      <c r="D70" s="136"/>
    </row>
    <row r="71" spans="2:4" ht="12.75">
      <c r="B71" s="57"/>
      <c r="C71" s="135"/>
      <c r="D71" s="136"/>
    </row>
    <row r="72" spans="2:4" ht="12.75">
      <c r="B72" s="57"/>
      <c r="C72" s="137"/>
      <c r="D72" s="57"/>
    </row>
    <row r="73" spans="2:4" ht="12.75">
      <c r="B73" s="57"/>
      <c r="C73" s="137"/>
      <c r="D73" s="57"/>
    </row>
    <row r="74" spans="2:4" ht="12.75">
      <c r="B74" s="57"/>
      <c r="C74" s="135"/>
      <c r="D74" s="57"/>
    </row>
    <row r="75" spans="2:4" ht="12.75">
      <c r="B75" s="138"/>
      <c r="C75" s="135"/>
      <c r="D75" s="57"/>
    </row>
    <row r="76" spans="2:4" ht="12.75">
      <c r="B76" s="57"/>
      <c r="C76" s="57"/>
      <c r="D76" s="57"/>
    </row>
    <row r="77" spans="2:4" ht="12.75">
      <c r="B77" s="57"/>
      <c r="C77" s="57"/>
      <c r="D77" s="57"/>
    </row>
    <row r="78" spans="2:4" ht="12.75">
      <c r="B78" s="57"/>
      <c r="C78" s="57"/>
      <c r="D78" s="57"/>
    </row>
    <row r="79" spans="2:4" ht="12.75">
      <c r="B79" s="57"/>
      <c r="C79" s="57"/>
      <c r="D79" s="57"/>
    </row>
    <row r="80" spans="2:4" ht="12.75">
      <c r="B80" s="57"/>
      <c r="C80" s="57"/>
      <c r="D80" s="57"/>
    </row>
    <row r="81" spans="2:4" ht="12.75">
      <c r="B81" s="57"/>
      <c r="C81" s="57"/>
      <c r="D81" s="57"/>
    </row>
    <row r="82" spans="2:4" ht="12.75">
      <c r="B82" s="57"/>
      <c r="C82" s="57"/>
      <c r="D82" s="57"/>
    </row>
    <row r="83" spans="2:4" ht="12.75">
      <c r="B83" s="57"/>
      <c r="C83" s="57"/>
      <c r="D83" s="57"/>
    </row>
    <row r="84" spans="2:4" ht="12.75">
      <c r="B84" s="57"/>
      <c r="C84" s="57"/>
      <c r="D84" s="57"/>
    </row>
    <row r="85" spans="2:4" ht="12.75">
      <c r="B85" s="57"/>
      <c r="C85" s="57"/>
      <c r="D85" s="57"/>
    </row>
  </sheetData>
  <sheetProtection selectLockedCells="1" selectUnlockedCells="1"/>
  <mergeCells count="21">
    <mergeCell ref="A42:C42"/>
    <mergeCell ref="A11:B11"/>
    <mergeCell ref="A24:B24"/>
    <mergeCell ref="A26:B26"/>
    <mergeCell ref="A22:C22"/>
    <mergeCell ref="A17:B17"/>
    <mergeCell ref="A39:B39"/>
    <mergeCell ref="A13:B13"/>
    <mergeCell ref="A15:B15"/>
    <mergeCell ref="A16:B16"/>
    <mergeCell ref="A5:C5"/>
    <mergeCell ref="A8:B8"/>
    <mergeCell ref="A1:G1"/>
    <mergeCell ref="D7:F7"/>
    <mergeCell ref="A7:C7"/>
    <mergeCell ref="A3:F3"/>
    <mergeCell ref="D19:E19"/>
    <mergeCell ref="A34:B34"/>
    <mergeCell ref="A35:B35"/>
    <mergeCell ref="A36:B36"/>
    <mergeCell ref="A19:B19"/>
  </mergeCells>
  <printOptions horizontalCentered="1"/>
  <pageMargins left="0.78" right="0.2755905511811024" top="1.05" bottom="0.6692913385826772" header="0.69" footer="0.2755905511811024"/>
  <pageSetup fitToHeight="1" fitToWidth="1" horizontalDpi="600" verticalDpi="600" orientation="portrait" paperSize="8" scale="88" r:id="rId1"/>
  <headerFooter alignWithMargins="0">
    <oddHeader>&amp;LProvincia di Perugia&amp;RRendiconto della gestione in sintesi 2015</oddHeader>
    <oddFooter>&amp;CPagina 1</oddFooter>
  </headerFooter>
</worksheet>
</file>

<file path=xl/worksheets/sheet3.xml><?xml version="1.0" encoding="utf-8"?>
<worksheet xmlns="http://schemas.openxmlformats.org/spreadsheetml/2006/main" xmlns:r="http://schemas.openxmlformats.org/officeDocument/2006/relationships">
  <dimension ref="A2:I12"/>
  <sheetViews>
    <sheetView workbookViewId="0" topLeftCell="A1">
      <selection activeCell="I26" sqref="I26"/>
    </sheetView>
  </sheetViews>
  <sheetFormatPr defaultColWidth="9.140625" defaultRowHeight="12.75"/>
  <cols>
    <col min="1" max="1" width="19.00390625" style="0" customWidth="1"/>
    <col min="2" max="3" width="15.00390625" style="0" customWidth="1"/>
    <col min="4" max="4" width="8.28125" style="0" customWidth="1"/>
    <col min="5" max="5" width="14.28125" style="0" customWidth="1"/>
    <col min="6" max="6" width="7.7109375" style="0" customWidth="1"/>
    <col min="7" max="7" width="14.00390625" style="0" customWidth="1"/>
    <col min="9" max="9" width="14.00390625" style="0" customWidth="1"/>
  </cols>
  <sheetData>
    <row r="2" spans="1:9" ht="26.25" customHeight="1">
      <c r="A2" s="126" t="s">
        <v>24</v>
      </c>
      <c r="B2" s="126"/>
      <c r="C2" s="126"/>
      <c r="D2" s="126"/>
      <c r="E2" s="126"/>
      <c r="F2" s="126"/>
      <c r="G2" s="15"/>
      <c r="H2" s="15"/>
      <c r="I2" s="15"/>
    </row>
    <row r="3" spans="1:6" ht="12.75">
      <c r="A3" s="16"/>
      <c r="B3" s="17"/>
      <c r="C3" s="17"/>
      <c r="D3" s="17"/>
      <c r="E3" s="16"/>
      <c r="F3" s="16"/>
    </row>
    <row r="4" spans="1:7" ht="18" customHeight="1">
      <c r="A4" s="2"/>
      <c r="B4" s="2"/>
      <c r="C4" s="2"/>
      <c r="D4" s="2"/>
      <c r="E4" s="2"/>
      <c r="F4" s="2"/>
      <c r="G4" s="2"/>
    </row>
    <row r="5" spans="1:7" ht="16.5" customHeight="1">
      <c r="A5" s="2"/>
      <c r="B5" s="2"/>
      <c r="C5" s="2"/>
      <c r="D5" s="2"/>
      <c r="E5" s="2"/>
      <c r="F5" s="2"/>
      <c r="G5" s="2"/>
    </row>
    <row r="6" spans="1:9" ht="12.75">
      <c r="A6" s="18" t="s">
        <v>25</v>
      </c>
      <c r="B6" s="60">
        <v>2014</v>
      </c>
      <c r="C6" s="60">
        <v>2015</v>
      </c>
      <c r="D6" s="18" t="s">
        <v>26</v>
      </c>
      <c r="E6" s="19" t="s">
        <v>27</v>
      </c>
      <c r="I6" s="20"/>
    </row>
    <row r="7" spans="1:5" ht="28.5" customHeight="1">
      <c r="A7" s="21" t="s">
        <v>28</v>
      </c>
      <c r="B7" s="22">
        <v>54729103.77</v>
      </c>
      <c r="C7" s="22">
        <f>1!C9</f>
        <v>54473241.8</v>
      </c>
      <c r="D7" s="22">
        <f>C7/C11*100</f>
        <v>50.388886878150416</v>
      </c>
      <c r="E7" s="22">
        <f>C7-B7</f>
        <v>-255861.97000000626</v>
      </c>
    </row>
    <row r="8" spans="1:7" ht="28.5" customHeight="1">
      <c r="A8" s="21" t="s">
        <v>7</v>
      </c>
      <c r="B8" s="140">
        <v>1281630.05</v>
      </c>
      <c r="C8" s="22">
        <f>1!C10</f>
        <v>2802798.93</v>
      </c>
      <c r="D8" s="22">
        <f>C8/C11*100</f>
        <v>2.5926475744641846</v>
      </c>
      <c r="E8" s="22">
        <f>C8-B8</f>
        <v>1521168.8800000001</v>
      </c>
      <c r="G8" s="8"/>
    </row>
    <row r="9" spans="1:5" ht="51.75" customHeight="1">
      <c r="A9" s="23" t="s">
        <v>29</v>
      </c>
      <c r="B9" s="140">
        <v>29986163.64</v>
      </c>
      <c r="C9" s="22">
        <f>1!C11</f>
        <v>43177177.06</v>
      </c>
      <c r="D9" s="22">
        <f>C9/C11*100</f>
        <v>39.939790963463665</v>
      </c>
      <c r="E9" s="22">
        <f>C9-B9</f>
        <v>13191013.420000002</v>
      </c>
    </row>
    <row r="10" spans="1:5" ht="28.5" customHeight="1">
      <c r="A10" s="21" t="s">
        <v>10</v>
      </c>
      <c r="B10" s="140">
        <v>10390590.42</v>
      </c>
      <c r="C10" s="22">
        <f>1!C12</f>
        <v>7652448.31</v>
      </c>
      <c r="D10" s="22">
        <f>C10/C11*100</f>
        <v>7.078674583921741</v>
      </c>
      <c r="E10" s="22">
        <f>C10-B10</f>
        <v>-2738142.1100000003</v>
      </c>
    </row>
    <row r="11" spans="1:5" ht="26.25" customHeight="1">
      <c r="A11" s="24" t="s">
        <v>23</v>
      </c>
      <c r="B11" s="25">
        <f>SUM(B7:B10)</f>
        <v>96387487.88000001</v>
      </c>
      <c r="C11" s="25">
        <f>SUM(C7:C10)</f>
        <v>108105666.1</v>
      </c>
      <c r="D11" s="25">
        <f>SUM(D7:D10)</f>
        <v>100.00000000000001</v>
      </c>
      <c r="E11" s="25">
        <f>SUM(E7:E10)</f>
        <v>11718178.219999995</v>
      </c>
    </row>
    <row r="12" ht="12.75">
      <c r="B12" s="57"/>
    </row>
  </sheetData>
  <sheetProtection selectLockedCells="1" selectUnlockedCells="1"/>
  <mergeCells count="1">
    <mergeCell ref="A2:F2"/>
  </mergeCells>
  <printOptions horizontalCentered="1"/>
  <pageMargins left="0.7875" right="0.7875" top="0.9840277777777777" bottom="0.9840277777777777" header="0.5118055555555555" footer="0.5118055555555555"/>
  <pageSetup firstPageNumber="2" useFirstPageNumber="1" horizontalDpi="300" verticalDpi="300" orientation="portrait" paperSize="9" r:id="rId2"/>
  <headerFooter alignWithMargins="0">
    <oddHeader>&amp;LProvincia di Perugia&amp;RRendiconto della gestione in sintesi 2015</oddHeader>
    <oddFooter>&amp;CPagina &amp;P</oddFooter>
  </headerFooter>
  <drawing r:id="rId1"/>
</worksheet>
</file>

<file path=xl/worksheets/sheet4.xml><?xml version="1.0" encoding="utf-8"?>
<worksheet xmlns="http://schemas.openxmlformats.org/spreadsheetml/2006/main" xmlns:r="http://schemas.openxmlformats.org/officeDocument/2006/relationships">
  <dimension ref="A1:L17"/>
  <sheetViews>
    <sheetView workbookViewId="0" topLeftCell="A37">
      <selection activeCell="O6" sqref="O6"/>
    </sheetView>
  </sheetViews>
  <sheetFormatPr defaultColWidth="9.140625" defaultRowHeight="12.75"/>
  <cols>
    <col min="1" max="1" width="13.421875" style="0" customWidth="1"/>
    <col min="2" max="2" width="32.57421875" style="0" customWidth="1"/>
    <col min="3" max="3" width="15.57421875" style="0" customWidth="1"/>
    <col min="4" max="4" width="16.57421875" style="0" customWidth="1"/>
    <col min="5" max="5" width="15.57421875" style="0" customWidth="1"/>
    <col min="8" max="8" width="12.8515625" style="0" customWidth="1"/>
  </cols>
  <sheetData>
    <row r="1" spans="1:7" ht="18">
      <c r="A1" s="154" t="s">
        <v>30</v>
      </c>
      <c r="B1" s="154"/>
      <c r="C1" s="154"/>
      <c r="D1" s="154"/>
      <c r="E1" s="154"/>
      <c r="F1" s="154"/>
      <c r="G1" s="15"/>
    </row>
    <row r="2" spans="1:7" ht="12.75">
      <c r="A2" s="26"/>
      <c r="B2" s="26"/>
      <c r="C2" s="26"/>
      <c r="D2" s="26"/>
      <c r="E2" s="26"/>
      <c r="F2" s="15"/>
      <c r="G2" s="15"/>
    </row>
    <row r="3" spans="1:12" ht="23.25" customHeight="1">
      <c r="A3" s="127" t="s">
        <v>31</v>
      </c>
      <c r="B3" s="127"/>
      <c r="C3" s="127"/>
      <c r="D3" s="127"/>
      <c r="E3" s="127"/>
      <c r="F3" s="27"/>
      <c r="G3" s="27"/>
      <c r="H3" s="57"/>
      <c r="I3" s="57"/>
      <c r="J3" s="57"/>
      <c r="K3" s="57"/>
      <c r="L3" s="57"/>
    </row>
    <row r="4" spans="2:12" ht="12.75">
      <c r="B4" s="18" t="s">
        <v>25</v>
      </c>
      <c r="C4" s="60">
        <v>2014</v>
      </c>
      <c r="D4" s="60">
        <v>2015</v>
      </c>
      <c r="E4" s="28" t="s">
        <v>27</v>
      </c>
      <c r="G4" s="29">
        <v>2014</v>
      </c>
      <c r="H4" s="29">
        <v>2015</v>
      </c>
      <c r="I4" s="13"/>
      <c r="J4" s="57"/>
      <c r="K4" s="57"/>
      <c r="L4" s="57"/>
    </row>
    <row r="5" spans="2:12" ht="17.25" customHeight="1">
      <c r="B5" s="30" t="s">
        <v>32</v>
      </c>
      <c r="C5" s="31">
        <v>38990689.88</v>
      </c>
      <c r="D5" s="31">
        <v>34120565.89</v>
      </c>
      <c r="E5" s="32">
        <f aca="true" t="shared" si="0" ref="E5:E15">D5-C5</f>
        <v>-4870123.990000002</v>
      </c>
      <c r="G5" s="33">
        <f aca="true" t="shared" si="1" ref="G5:G15">C5/$C$16</f>
        <v>0.36531466999272916</v>
      </c>
      <c r="H5" s="33">
        <f>D5/D16</f>
        <v>0.3533497876853013</v>
      </c>
      <c r="I5" s="33"/>
      <c r="J5" s="57"/>
      <c r="K5" s="57"/>
      <c r="L5" s="57"/>
    </row>
    <row r="6" spans="2:12" ht="17.25" customHeight="1">
      <c r="B6" s="30" t="s">
        <v>33</v>
      </c>
      <c r="C6" s="31">
        <v>1470062.5</v>
      </c>
      <c r="D6" s="31">
        <v>1051654.19</v>
      </c>
      <c r="E6" s="32">
        <f t="shared" si="0"/>
        <v>-418408.31000000006</v>
      </c>
      <c r="G6" s="33">
        <f t="shared" si="1"/>
        <v>0.013773426392531077</v>
      </c>
      <c r="H6" s="33">
        <f>D6/D16</f>
        <v>0.010890844716727454</v>
      </c>
      <c r="I6" s="33"/>
      <c r="J6" s="57"/>
      <c r="K6" s="57"/>
      <c r="L6" s="57"/>
    </row>
    <row r="7" spans="2:12" ht="17.25" customHeight="1">
      <c r="B7" s="30" t="s">
        <v>34</v>
      </c>
      <c r="C7" s="31">
        <v>29578510.5</v>
      </c>
      <c r="D7" s="31">
        <v>28754579.58</v>
      </c>
      <c r="E7" s="32">
        <f t="shared" si="0"/>
        <v>-823930.9200000018</v>
      </c>
      <c r="G7" s="33">
        <f t="shared" si="1"/>
        <v>0.2771293310131083</v>
      </c>
      <c r="H7" s="33">
        <f>D7/D16</f>
        <v>0.2977800726497007</v>
      </c>
      <c r="I7" s="33"/>
      <c r="J7" s="57"/>
      <c r="K7" s="57"/>
      <c r="L7" s="57"/>
    </row>
    <row r="8" spans="2:12" ht="17.25" customHeight="1">
      <c r="B8" s="30" t="s">
        <v>35</v>
      </c>
      <c r="C8" s="31">
        <v>1130630.65</v>
      </c>
      <c r="D8" s="31">
        <v>991864.62</v>
      </c>
      <c r="E8" s="32">
        <f t="shared" si="0"/>
        <v>-138766.0299999999</v>
      </c>
      <c r="G8" s="33">
        <f t="shared" si="1"/>
        <v>0.010593194530786661</v>
      </c>
      <c r="H8" s="33">
        <f>D8/D16</f>
        <v>0.010271668823414173</v>
      </c>
      <c r="I8" s="33"/>
      <c r="J8" s="57"/>
      <c r="K8" s="57"/>
      <c r="L8" s="57"/>
    </row>
    <row r="9" spans="2:12" ht="17.25" customHeight="1">
      <c r="B9" s="30" t="s">
        <v>36</v>
      </c>
      <c r="C9" s="31">
        <v>26613692.21</v>
      </c>
      <c r="D9" s="31">
        <v>23324302.5</v>
      </c>
      <c r="E9" s="32">
        <f t="shared" si="0"/>
        <v>-3289389.710000001</v>
      </c>
      <c r="G9" s="33">
        <f t="shared" si="1"/>
        <v>0.24935111989314246</v>
      </c>
      <c r="H9" s="33">
        <f>D9/D16</f>
        <v>0.2415445676619973</v>
      </c>
      <c r="I9" s="33"/>
      <c r="J9" s="57"/>
      <c r="K9" s="57"/>
      <c r="L9" s="57"/>
    </row>
    <row r="10" spans="2:12" ht="17.25" customHeight="1">
      <c r="B10" s="30" t="s">
        <v>37</v>
      </c>
      <c r="C10" s="31">
        <v>5914772.22</v>
      </c>
      <c r="D10" s="31">
        <v>5530977.46</v>
      </c>
      <c r="E10" s="32">
        <f t="shared" si="0"/>
        <v>-383794.7599999998</v>
      </c>
      <c r="G10" s="33">
        <f t="shared" si="1"/>
        <v>0.055417153897033375</v>
      </c>
      <c r="H10" s="33">
        <f>D10/D16</f>
        <v>0.057278349880942936</v>
      </c>
      <c r="I10" s="33"/>
      <c r="J10" s="57"/>
      <c r="K10" s="57"/>
      <c r="L10" s="57"/>
    </row>
    <row r="11" spans="2:12" ht="17.25" customHeight="1">
      <c r="B11" s="30" t="s">
        <v>38</v>
      </c>
      <c r="C11" s="31">
        <v>2867181.16</v>
      </c>
      <c r="D11" s="31">
        <v>2471087.55</v>
      </c>
      <c r="E11" s="32">
        <f t="shared" si="0"/>
        <v>-396093.61000000034</v>
      </c>
      <c r="G11" s="33">
        <f t="shared" si="1"/>
        <v>0.02686342156290081</v>
      </c>
      <c r="H11" s="33">
        <f>D11/D16</f>
        <v>0.02559038041629301</v>
      </c>
      <c r="I11" s="33"/>
      <c r="J11" s="57"/>
      <c r="K11" s="57"/>
      <c r="L11" s="57"/>
    </row>
    <row r="12" spans="2:12" ht="17.25" customHeight="1">
      <c r="B12" s="30" t="s">
        <v>39</v>
      </c>
      <c r="C12" s="31">
        <v>166254.27</v>
      </c>
      <c r="D12" s="31">
        <v>318110.68</v>
      </c>
      <c r="E12" s="32">
        <f t="shared" si="0"/>
        <v>151856.41</v>
      </c>
      <c r="G12" s="33">
        <f t="shared" si="1"/>
        <v>0.0015576827177681137</v>
      </c>
      <c r="H12" s="33">
        <f>D12/D16</f>
        <v>0.0032943281656231294</v>
      </c>
      <c r="I12" s="33"/>
      <c r="J12" s="57"/>
      <c r="K12" s="57"/>
      <c r="L12" s="57"/>
    </row>
    <row r="13" spans="2:12" ht="17.25" customHeight="1">
      <c r="B13" s="30" t="s">
        <v>40</v>
      </c>
      <c r="C13" s="31">
        <v>0</v>
      </c>
      <c r="D13" s="31">
        <v>0</v>
      </c>
      <c r="E13" s="32">
        <f t="shared" si="0"/>
        <v>0</v>
      </c>
      <c r="G13" s="33">
        <f t="shared" si="1"/>
        <v>0</v>
      </c>
      <c r="H13" s="33">
        <f>D13/D16</f>
        <v>0</v>
      </c>
      <c r="I13" s="33"/>
      <c r="J13" s="57"/>
      <c r="K13" s="57"/>
      <c r="L13" s="57"/>
    </row>
    <row r="14" spans="2:12" ht="17.25" customHeight="1">
      <c r="B14" s="30" t="s">
        <v>41</v>
      </c>
      <c r="C14" s="31">
        <v>0</v>
      </c>
      <c r="D14" s="31">
        <v>0</v>
      </c>
      <c r="E14" s="32">
        <f t="shared" si="0"/>
        <v>0</v>
      </c>
      <c r="G14" s="33">
        <f t="shared" si="1"/>
        <v>0</v>
      </c>
      <c r="H14" s="33">
        <f>D14/D16</f>
        <v>0</v>
      </c>
      <c r="I14" s="33"/>
      <c r="J14" s="57"/>
      <c r="K14" s="57"/>
      <c r="L14" s="57"/>
    </row>
    <row r="15" spans="2:12" ht="17.25" customHeight="1">
      <c r="B15" s="30" t="s">
        <v>42</v>
      </c>
      <c r="C15" s="31">
        <v>0</v>
      </c>
      <c r="D15" s="31">
        <v>0</v>
      </c>
      <c r="E15" s="32">
        <f t="shared" si="0"/>
        <v>0</v>
      </c>
      <c r="G15" s="33">
        <f t="shared" si="1"/>
        <v>0</v>
      </c>
      <c r="H15" s="33">
        <f>D15/D16</f>
        <v>0</v>
      </c>
      <c r="I15" s="33"/>
      <c r="J15" s="57"/>
      <c r="K15" s="57"/>
      <c r="L15" s="57"/>
    </row>
    <row r="16" spans="2:12" ht="17.25" customHeight="1" thickBot="1">
      <c r="B16" s="34" t="s">
        <v>23</v>
      </c>
      <c r="C16" s="25">
        <f>SUM(C5:C15)</f>
        <v>106731793.39</v>
      </c>
      <c r="D16" s="25">
        <f>SUM(D5:D15)</f>
        <v>96563142.47</v>
      </c>
      <c r="E16" s="25">
        <f>SUM(E5:E15)</f>
        <v>-10168650.920000006</v>
      </c>
      <c r="G16" s="35">
        <f>SUM(G5:G15)</f>
        <v>0.9999999999999999</v>
      </c>
      <c r="H16" s="35">
        <f>SUM(H5:H15)</f>
        <v>1</v>
      </c>
      <c r="I16" s="35"/>
      <c r="J16" s="57"/>
      <c r="K16" s="57"/>
      <c r="L16" s="57"/>
    </row>
    <row r="17" spans="7:12" ht="9" customHeight="1" thickTop="1">
      <c r="G17" s="57"/>
      <c r="H17" s="57"/>
      <c r="I17" s="57"/>
      <c r="J17" s="57"/>
      <c r="K17" s="57"/>
      <c r="L17" s="57"/>
    </row>
    <row r="18" ht="5.25" customHeight="1"/>
  </sheetData>
  <sheetProtection selectLockedCells="1" selectUnlockedCells="1"/>
  <mergeCells count="2">
    <mergeCell ref="A1:F1"/>
    <mergeCell ref="A3:E3"/>
  </mergeCells>
  <printOptions horizontalCentered="1"/>
  <pageMargins left="0.2361111111111111" right="0.2361111111111111" top="0.5201388888888889" bottom="0.3" header="0.3" footer="0.1798611111111111"/>
  <pageSetup horizontalDpi="300" verticalDpi="300" orientation="portrait" paperSize="9" scale="84" r:id="rId2"/>
  <headerFooter alignWithMargins="0">
    <oddHeader xml:space="preserve">&amp;LProvincia di Perugia&amp;RRendiconto della gestione in sintesi 2015 </oddHeader>
    <oddFooter>&amp;CPagina 3</oddFooter>
  </headerFooter>
  <drawing r:id="rId1"/>
</worksheet>
</file>

<file path=xl/worksheets/sheet5.xml><?xml version="1.0" encoding="utf-8"?>
<worksheet xmlns="http://schemas.openxmlformats.org/spreadsheetml/2006/main" xmlns:r="http://schemas.openxmlformats.org/officeDocument/2006/relationships">
  <dimension ref="A1:G10"/>
  <sheetViews>
    <sheetView workbookViewId="0" topLeftCell="A19">
      <selection activeCell="H38" sqref="H38"/>
    </sheetView>
  </sheetViews>
  <sheetFormatPr defaultColWidth="9.140625" defaultRowHeight="12.75"/>
  <cols>
    <col min="1" max="1" width="12.7109375" style="0" customWidth="1"/>
    <col min="2" max="2" width="30.57421875" style="0" customWidth="1"/>
    <col min="3" max="3" width="19.8515625" style="0" customWidth="1"/>
    <col min="4" max="4" width="10.8515625" style="0" customWidth="1"/>
    <col min="5" max="5" width="11.28125" style="0" customWidth="1"/>
    <col min="6" max="6" width="14.140625" style="0" customWidth="1"/>
    <col min="8" max="8" width="10.28125" style="0" customWidth="1"/>
  </cols>
  <sheetData>
    <row r="1" spans="1:6" ht="18">
      <c r="A1" s="154" t="s">
        <v>43</v>
      </c>
      <c r="B1" s="154"/>
      <c r="C1" s="154"/>
      <c r="D1" s="154"/>
      <c r="E1" s="154"/>
      <c r="F1" s="154"/>
    </row>
    <row r="2" spans="1:6" ht="12.75">
      <c r="A2" s="15"/>
      <c r="B2" s="15"/>
      <c r="C2" s="15"/>
      <c r="D2" s="15"/>
      <c r="E2" s="15"/>
      <c r="F2" s="15"/>
    </row>
    <row r="3" spans="1:6" ht="12.75">
      <c r="A3" s="36"/>
      <c r="B3" s="36"/>
      <c r="C3" s="36"/>
      <c r="D3" s="36"/>
      <c r="E3" s="36"/>
      <c r="F3" s="36"/>
    </row>
    <row r="4" ht="12.75">
      <c r="B4" s="37"/>
    </row>
    <row r="5" spans="2:4" ht="12.75">
      <c r="B5" s="18" t="s">
        <v>25</v>
      </c>
      <c r="C5" s="60">
        <v>2015</v>
      </c>
      <c r="D5" s="18" t="s">
        <v>26</v>
      </c>
    </row>
    <row r="6" spans="2:7" ht="33.75" customHeight="1">
      <c r="B6" s="38" t="s">
        <v>44</v>
      </c>
      <c r="C6" s="22">
        <v>8084522.66</v>
      </c>
      <c r="D6" s="39">
        <f>C6/C10*100</f>
        <v>53.057108729961875</v>
      </c>
      <c r="F6" s="40"/>
      <c r="G6" s="41"/>
    </row>
    <row r="7" spans="2:6" ht="33.75" customHeight="1">
      <c r="B7" s="141" t="s">
        <v>71</v>
      </c>
      <c r="C7" s="22">
        <v>1856458.83</v>
      </c>
      <c r="D7" s="39">
        <f>C7/C10*100</f>
        <v>12.183568794154114</v>
      </c>
      <c r="F7" s="40"/>
    </row>
    <row r="8" spans="2:6" ht="33.75" customHeight="1">
      <c r="B8" s="38" t="s">
        <v>45</v>
      </c>
      <c r="C8" s="22">
        <v>2251206.32</v>
      </c>
      <c r="D8" s="39">
        <f>C8/C10*100</f>
        <v>14.77421778836567</v>
      </c>
      <c r="F8" s="40"/>
    </row>
    <row r="9" spans="2:6" ht="33.75" customHeight="1">
      <c r="B9" s="38" t="s">
        <v>46</v>
      </c>
      <c r="C9" s="22">
        <v>3045209.88</v>
      </c>
      <c r="D9" s="39">
        <f>C9/C10*100</f>
        <v>19.98510468751833</v>
      </c>
      <c r="F9" s="40"/>
    </row>
    <row r="10" spans="2:6" ht="21" customHeight="1">
      <c r="B10" s="28" t="s">
        <v>23</v>
      </c>
      <c r="C10" s="42">
        <f>SUM(C6:C9)</f>
        <v>15237397.690000001</v>
      </c>
      <c r="D10" s="43">
        <f>SUM(D6:D9)</f>
        <v>100</v>
      </c>
      <c r="F10" s="40"/>
    </row>
  </sheetData>
  <sheetProtection selectLockedCells="1" selectUnlockedCells="1"/>
  <mergeCells count="1">
    <mergeCell ref="A1:F1"/>
  </mergeCells>
  <printOptions horizontalCentered="1"/>
  <pageMargins left="0.5118055555555555" right="0.43333333333333335" top="0.9840277777777777" bottom="0.9840277777777777" header="0.5118055555555555" footer="0.5118055555555555"/>
  <pageSetup horizontalDpi="300" verticalDpi="300" orientation="portrait" paperSize="9" scale="90" r:id="rId2"/>
  <headerFooter alignWithMargins="0">
    <oddHeader>&amp;LProvincia di Perugia&amp;RRendiconto della gestione in sintesi 2015</oddHeader>
    <oddFooter>&amp;CPagina 4</oddFooter>
  </headerFooter>
  <drawing r:id="rId1"/>
</worksheet>
</file>

<file path=xl/worksheets/sheet6.xml><?xml version="1.0" encoding="utf-8"?>
<worksheet xmlns="http://schemas.openxmlformats.org/spreadsheetml/2006/main" xmlns:r="http://schemas.openxmlformats.org/officeDocument/2006/relationships">
  <dimension ref="A1:J15"/>
  <sheetViews>
    <sheetView tabSelected="1" workbookViewId="0" topLeftCell="A4">
      <selection activeCell="F52" sqref="F52"/>
    </sheetView>
  </sheetViews>
  <sheetFormatPr defaultColWidth="9.140625" defaultRowHeight="12.75"/>
  <cols>
    <col min="1" max="1" width="11.8515625" style="0" customWidth="1"/>
    <col min="2" max="2" width="55.57421875" style="0" customWidth="1"/>
    <col min="3" max="3" width="19.00390625" style="0" customWidth="1"/>
    <col min="4" max="4" width="20.57421875" style="0" customWidth="1"/>
    <col min="5" max="5" width="7.57421875" style="0" customWidth="1"/>
    <col min="9" max="9" width="45.00390625" style="0" bestFit="1" customWidth="1"/>
    <col min="10" max="10" width="14.00390625" style="0" bestFit="1" customWidth="1"/>
  </cols>
  <sheetData>
    <row r="1" spans="1:6" ht="62.25" customHeight="1">
      <c r="A1" s="158" t="s">
        <v>47</v>
      </c>
      <c r="B1" s="158"/>
      <c r="C1" s="158"/>
      <c r="D1" s="158"/>
      <c r="E1" s="44"/>
      <c r="F1" s="44"/>
    </row>
    <row r="2" spans="1:6" ht="12.75">
      <c r="A2" s="11"/>
      <c r="B2" s="45"/>
      <c r="C2" s="45"/>
      <c r="D2" s="45"/>
      <c r="E2" s="45"/>
      <c r="F2" s="45"/>
    </row>
    <row r="3" spans="1:6" ht="18" customHeight="1">
      <c r="A3" s="159" t="s">
        <v>48</v>
      </c>
      <c r="B3" s="159"/>
      <c r="C3" s="159"/>
      <c r="D3" s="159"/>
      <c r="E3" s="46"/>
      <c r="F3" s="46"/>
    </row>
    <row r="4" spans="1:6" ht="12.75">
      <c r="A4" s="11"/>
      <c r="B4" s="11"/>
      <c r="C4" s="11"/>
      <c r="D4" s="11"/>
      <c r="E4" s="11"/>
      <c r="F4" s="11"/>
    </row>
    <row r="5" spans="1:10" ht="18.75" customHeight="1">
      <c r="A5" s="11"/>
      <c r="B5" s="47" t="s">
        <v>25</v>
      </c>
      <c r="C5" s="48">
        <v>2015</v>
      </c>
      <c r="D5" s="13"/>
      <c r="E5" s="11"/>
      <c r="I5" s="53"/>
      <c r="J5" s="14"/>
    </row>
    <row r="6" spans="1:10" ht="23.25" customHeight="1">
      <c r="A6" s="11"/>
      <c r="B6" s="49" t="s">
        <v>49</v>
      </c>
      <c r="C6" s="22">
        <v>0</v>
      </c>
      <c r="D6" s="144">
        <f>C6/C14</f>
        <v>0</v>
      </c>
      <c r="E6" s="6"/>
      <c r="I6" s="53"/>
      <c r="J6" s="14"/>
    </row>
    <row r="7" spans="1:10" ht="23.25" customHeight="1">
      <c r="A7" s="11"/>
      <c r="B7" s="61" t="s">
        <v>50</v>
      </c>
      <c r="C7" s="22">
        <v>6941377.18</v>
      </c>
      <c r="D7" s="144">
        <f>C7/C14</f>
        <v>0.45554873090668807</v>
      </c>
      <c r="E7" s="6"/>
      <c r="I7" s="53"/>
      <c r="J7" s="14"/>
    </row>
    <row r="8" spans="1:10" ht="23.25" customHeight="1">
      <c r="A8" s="11"/>
      <c r="B8" s="49" t="s">
        <v>51</v>
      </c>
      <c r="C8" s="22">
        <v>2932.03</v>
      </c>
      <c r="D8" s="144">
        <f>C8/C14</f>
        <v>0.00019242327723218995</v>
      </c>
      <c r="E8" s="6"/>
      <c r="I8" s="53"/>
      <c r="J8" s="14"/>
    </row>
    <row r="9" spans="1:10" ht="23.25" customHeight="1">
      <c r="A9" s="11"/>
      <c r="B9" s="49" t="s">
        <v>52</v>
      </c>
      <c r="C9" s="22">
        <v>3083582.58</v>
      </c>
      <c r="D9" s="144">
        <f>C9/C14</f>
        <v>0.20236937059296511</v>
      </c>
      <c r="E9" s="50"/>
      <c r="I9" s="53"/>
      <c r="J9" s="14"/>
    </row>
    <row r="10" spans="1:10" ht="23.25" customHeight="1">
      <c r="A10" s="11"/>
      <c r="B10" s="23" t="s">
        <v>55</v>
      </c>
      <c r="C10" s="22">
        <v>225.7</v>
      </c>
      <c r="D10" s="144">
        <f>C10/C14</f>
        <v>1.4812240553918366E-05</v>
      </c>
      <c r="E10" s="50"/>
      <c r="I10" s="53"/>
      <c r="J10" s="14"/>
    </row>
    <row r="11" spans="1:10" ht="23.25" customHeight="1">
      <c r="A11" s="11"/>
      <c r="B11" s="49" t="s">
        <v>53</v>
      </c>
      <c r="C11" s="22">
        <v>0</v>
      </c>
      <c r="D11" s="144">
        <f>C11/C14</f>
        <v>0</v>
      </c>
      <c r="E11" s="50"/>
      <c r="I11" s="53"/>
      <c r="J11" s="14"/>
    </row>
    <row r="12" spans="1:8" ht="22.5" customHeight="1">
      <c r="A12" s="11"/>
      <c r="B12" s="49" t="s">
        <v>54</v>
      </c>
      <c r="C12" s="22">
        <v>526522.89</v>
      </c>
      <c r="D12" s="144">
        <f>C12/C14</f>
        <v>0.03455464645026274</v>
      </c>
      <c r="E12" s="54"/>
      <c r="F12" s="13"/>
      <c r="G12" s="13"/>
      <c r="H12" s="13"/>
    </row>
    <row r="13" spans="1:8" ht="22.5" customHeight="1">
      <c r="A13" s="11"/>
      <c r="B13" s="143" t="s">
        <v>72</v>
      </c>
      <c r="C13" s="142">
        <v>4682757.31</v>
      </c>
      <c r="D13" s="144">
        <f>C13/C14</f>
        <v>0.30732001653229807</v>
      </c>
      <c r="E13" s="54"/>
      <c r="F13" s="13"/>
      <c r="G13" s="13"/>
      <c r="H13" s="13"/>
    </row>
    <row r="14" spans="1:8" ht="18.75" customHeight="1">
      <c r="A14" s="11"/>
      <c r="B14" s="51" t="s">
        <v>56</v>
      </c>
      <c r="C14" s="52">
        <f>SUM(C6:C13)</f>
        <v>15237397.689999998</v>
      </c>
      <c r="D14" s="55"/>
      <c r="E14" s="56"/>
      <c r="F14" s="13"/>
      <c r="G14" s="13"/>
      <c r="H14" s="13"/>
    </row>
    <row r="15" spans="4:8" ht="12.75">
      <c r="D15" s="13"/>
      <c r="E15" s="13"/>
      <c r="F15" s="13"/>
      <c r="G15" s="13"/>
      <c r="H15" s="13"/>
    </row>
  </sheetData>
  <sheetProtection selectLockedCells="1" selectUnlockedCells="1"/>
  <mergeCells count="2">
    <mergeCell ref="A1:D1"/>
    <mergeCell ref="A3:D3"/>
  </mergeCells>
  <printOptions/>
  <pageMargins left="0.2362204724409449" right="0.2362204724409449" top="0.984251968503937" bottom="0.4330708661417323" header="0.5118110236220472" footer="0.1968503937007874"/>
  <pageSetup horizontalDpi="300" verticalDpi="300" orientation="portrait" paperSize="9" scale="91" r:id="rId2"/>
  <headerFooter alignWithMargins="0">
    <oddHeader>&amp;LProvincia di Perugia&amp;RRendiconto della gestione in sintesi 2015</oddHeader>
    <oddFooter>&amp;CPagina 5</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BianconiV</cp:lastModifiedBy>
  <cp:lastPrinted>2016-10-05T10:54:10Z</cp:lastPrinted>
  <dcterms:created xsi:type="dcterms:W3CDTF">2014-05-09T07:11:20Z</dcterms:created>
  <dcterms:modified xsi:type="dcterms:W3CDTF">2016-10-17T09:52:16Z</dcterms:modified>
  <cp:category/>
  <cp:version/>
  <cp:contentType/>
  <cp:contentStatus/>
</cp:coreProperties>
</file>